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EnglishCl" sheetId="1" r:id="rId1"/>
    <sheet name="GhentCl" sheetId="2" r:id="rId2"/>
    <sheet name="FlemishClPr" sheetId="3" r:id="rId3"/>
    <sheet name="BrabantClPr" sheetId="4" r:id="rId4"/>
    <sheet name="NewDraperies" sheetId="5" r:id="rId5"/>
    <sheet name="Dukens" sheetId="6" r:id="rId6"/>
  </sheets>
  <definedNames/>
  <calcPr fullCalcOnLoad="1"/>
</workbook>
</file>

<file path=xl/sharedStrings.xml><?xml version="1.0" encoding="utf-8"?>
<sst xmlns="http://schemas.openxmlformats.org/spreadsheetml/2006/main" count="399" uniqueCount="183">
  <si>
    <t>in £ gr</t>
  </si>
  <si>
    <t>in £ groot Flemish</t>
  </si>
  <si>
    <t xml:space="preserve"> Woollens Bought</t>
  </si>
  <si>
    <t>[new]</t>
  </si>
  <si>
    <t>[old]</t>
  </si>
  <si>
    <t>127.326d g.</t>
  </si>
  <si>
    <t>Prices of Ghent Strijpte (Rayed) and Dickedinnen Woollens in £ groot Flemish</t>
  </si>
  <si>
    <t>in £ groot Flemish</t>
  </si>
  <si>
    <t>(14d) as % of</t>
  </si>
  <si>
    <t>*</t>
  </si>
  <si>
    <t>in £ st.</t>
  </si>
  <si>
    <t>values in £ st.</t>
  </si>
  <si>
    <t>£ groot</t>
  </si>
  <si>
    <t>£ groot Flemish</t>
  </si>
  <si>
    <t xml:space="preserve">&amp; Southampton: mean </t>
  </si>
  <si>
    <t>in £ sterling</t>
  </si>
  <si>
    <t>£ groot</t>
  </si>
  <si>
    <t>£ groot Flemish</t>
  </si>
  <si>
    <t>£ oude</t>
  </si>
  <si>
    <t>1331-35</t>
  </si>
  <si>
    <t>1336-40</t>
  </si>
  <si>
    <t>1341-45</t>
  </si>
  <si>
    <t>1346-50</t>
  </si>
  <si>
    <t>1351-55</t>
  </si>
  <si>
    <t>1356-60</t>
  </si>
  <si>
    <t>1361-65</t>
  </si>
  <si>
    <t>1366-70</t>
  </si>
  <si>
    <t>1371-75</t>
  </si>
  <si>
    <t>1376-80</t>
  </si>
  <si>
    <t>1381-85</t>
  </si>
  <si>
    <t>1386-90</t>
  </si>
  <si>
    <t>1391-95</t>
  </si>
  <si>
    <t>1396-00</t>
  </si>
  <si>
    <t>1396-1400</t>
  </si>
  <si>
    <t>1401-05</t>
  </si>
  <si>
    <t>1406-10</t>
  </si>
  <si>
    <t>1411-15</t>
  </si>
  <si>
    <t>1416-20</t>
  </si>
  <si>
    <t>1421-25</t>
  </si>
  <si>
    <t>1426-30</t>
  </si>
  <si>
    <t>1431-35</t>
  </si>
  <si>
    <t>1436-40</t>
  </si>
  <si>
    <t>1441-45</t>
  </si>
  <si>
    <t>1446-50</t>
  </si>
  <si>
    <t>1451-55</t>
  </si>
  <si>
    <t>1451-75=100</t>
  </si>
  <si>
    <t>1456-60</t>
  </si>
  <si>
    <t>1461-65</t>
  </si>
  <si>
    <t>1466-70</t>
  </si>
  <si>
    <t>1471-75</t>
  </si>
  <si>
    <t>1476-80</t>
  </si>
  <si>
    <t>1481-85</t>
  </si>
  <si>
    <t>1486-90</t>
  </si>
  <si>
    <t>1491-95</t>
  </si>
  <si>
    <t>1496-00</t>
  </si>
  <si>
    <t>1496-1500</t>
  </si>
  <si>
    <t>1501-05</t>
  </si>
  <si>
    <t>1506-10</t>
  </si>
  <si>
    <t>1511-15</t>
  </si>
  <si>
    <t>1516-20</t>
  </si>
  <si>
    <t>1st quality</t>
  </si>
  <si>
    <t>1st Quality</t>
  </si>
  <si>
    <t>27 ells</t>
  </si>
  <si>
    <t>2nd quality</t>
  </si>
  <si>
    <t>30 ells</t>
  </si>
  <si>
    <t>30 ells (estimated)</t>
  </si>
  <si>
    <t>and Scholars at Winchester College and at Cambridge University</t>
  </si>
  <si>
    <t>and Those Exported from London &amp; Southampton and from All English Ports</t>
  </si>
  <si>
    <t>Antwerp</t>
  </si>
  <si>
    <t>Antwerp:</t>
  </si>
  <si>
    <t>Basket</t>
  </si>
  <si>
    <t>Brabant</t>
  </si>
  <si>
    <t>BRABANTINE WOOLLEN BROADCLOTHS</t>
  </si>
  <si>
    <t>Bruges</t>
  </si>
  <si>
    <t>Bruges:</t>
  </si>
  <si>
    <t>Bruges: Fine</t>
  </si>
  <si>
    <t>Bruges: Fine Dyed</t>
  </si>
  <si>
    <t>Bruges: length of cloth: from 38.5 ells in early 15th century to 30.0 ells in later 15th century</t>
  </si>
  <si>
    <t>Buy One</t>
  </si>
  <si>
    <t>BV</t>
  </si>
  <si>
    <t>Cambridge</t>
  </si>
  <si>
    <t>CHEAP, C0ARSE WOOLLENS</t>
  </si>
  <si>
    <t>Civic/Tournai Festival</t>
  </si>
  <si>
    <t>Coarse Woollens of Nieuwkerke</t>
  </si>
  <si>
    <t>Commodity</t>
  </si>
  <si>
    <t xml:space="preserve">Commodity </t>
  </si>
  <si>
    <t>Craftsman's</t>
  </si>
  <si>
    <t>Craftsmen to</t>
  </si>
  <si>
    <t xml:space="preserve">Daily </t>
  </si>
  <si>
    <t>Daily Wage</t>
  </si>
  <si>
    <t>Deelmans Clerken</t>
  </si>
  <si>
    <t>Denizen</t>
  </si>
  <si>
    <t>Dickedinnen</t>
  </si>
  <si>
    <t>Dickedinnen for</t>
  </si>
  <si>
    <t>Dukens and Witkins</t>
  </si>
  <si>
    <t>Dyed Woollens for</t>
  </si>
  <si>
    <t>Ending</t>
  </si>
  <si>
    <t>ENGLISH WOOLLEN BROADCLOTHS:  Domestic and Export Prices, in pounds sterling and in Florentine gold florins</t>
  </si>
  <si>
    <t xml:space="preserve">Export duties </t>
  </si>
  <si>
    <t>Exported from London</t>
  </si>
  <si>
    <t>first-quality woollens</t>
  </si>
  <si>
    <t>Five</t>
  </si>
  <si>
    <t>Flanders</t>
  </si>
  <si>
    <t>Flemish</t>
  </si>
  <si>
    <t>FLEMISH WOOLLEN BROADCLOTHS</t>
  </si>
  <si>
    <t>for Antwerp Master</t>
  </si>
  <si>
    <t>for Bruges Master</t>
  </si>
  <si>
    <t>for Schepenen</t>
  </si>
  <si>
    <t>for the Brugse Vrije</t>
  </si>
  <si>
    <t>From All English Ports</t>
  </si>
  <si>
    <t>from Bailleul, Meunekereede, Zeeland, and Scotland</t>
  </si>
  <si>
    <t>Garsoenen</t>
  </si>
  <si>
    <t>Ghent: Fine</t>
  </si>
  <si>
    <t>Ghent: Fine Dyed</t>
  </si>
  <si>
    <t>groot</t>
  </si>
  <si>
    <t>in d goot</t>
  </si>
  <si>
    <t>in d groot</t>
  </si>
  <si>
    <t>in d. groot</t>
  </si>
  <si>
    <t>in d. groot Fl.</t>
  </si>
  <si>
    <t>in Flemish Comm-</t>
  </si>
  <si>
    <t>in pounds groot Flemish</t>
  </si>
  <si>
    <t>in quinqennial means, 1461-65 to 1496-1500</t>
  </si>
  <si>
    <t>in quinquennial means, 1331-35 to 1516-20</t>
  </si>
  <si>
    <t>in quinquennial means: 1361-65 to 1516-20</t>
  </si>
  <si>
    <t>in Quinquennial Means: 1366-70 to 1516-20</t>
  </si>
  <si>
    <t>in quinquennial means: 1391-95 to 1496-1500</t>
  </si>
  <si>
    <t>in Quinquennial Means: 1391-95 to 1516-20</t>
  </si>
  <si>
    <t>in shillings</t>
  </si>
  <si>
    <t>Index of</t>
  </si>
  <si>
    <t>Justiciers</t>
  </si>
  <si>
    <t>Kortrijk</t>
  </si>
  <si>
    <t>Large: Civic</t>
  </si>
  <si>
    <t>Leuven</t>
  </si>
  <si>
    <t>Leuven and Mechelen: in Pounds Groot Brabant and Flemish</t>
  </si>
  <si>
    <t>M. Mason</t>
  </si>
  <si>
    <t>Mason to</t>
  </si>
  <si>
    <t>Mean</t>
  </si>
  <si>
    <t>Mean in</t>
  </si>
  <si>
    <t>Mean in Floren-</t>
  </si>
  <si>
    <t>Mean Price</t>
  </si>
  <si>
    <t>Mechelen</t>
  </si>
  <si>
    <t>Niepkerke</t>
  </si>
  <si>
    <t>Nieuwkerke, Messines, Bruges</t>
  </si>
  <si>
    <t>Niewkerke</t>
  </si>
  <si>
    <t>No. Days'</t>
  </si>
  <si>
    <t>No. Days' Wages</t>
  </si>
  <si>
    <t>odity Baskets</t>
  </si>
  <si>
    <t>one Flemish ell = 0.700 metre</t>
  </si>
  <si>
    <t>per ell</t>
  </si>
  <si>
    <t>per piece</t>
  </si>
  <si>
    <t>per Piece*</t>
  </si>
  <si>
    <t>Period</t>
  </si>
  <si>
    <t>Price</t>
  </si>
  <si>
    <t>Prices  of Fine Woollens from the Brabantine Draperies</t>
  </si>
  <si>
    <t>Prices of  Fine Woollens from the Drie Steden of Flanders in pounds groot Flemish</t>
  </si>
  <si>
    <t>Prices of Dukens, Witkins, and other Coarse Fabrics</t>
  </si>
  <si>
    <t>Prices of Woollens from the New Draperies at Bruges, 1390 -1464</t>
  </si>
  <si>
    <t>Purchase 1 Ghent</t>
  </si>
  <si>
    <t>Schepenen (in May)</t>
  </si>
  <si>
    <t>second-quality woollens</t>
  </si>
  <si>
    <t>Strijpte Laken for</t>
  </si>
  <si>
    <t>Strijpte Laken: Large</t>
  </si>
  <si>
    <t>Summer</t>
  </si>
  <si>
    <t>the Schepenen</t>
  </si>
  <si>
    <t>Those Purchased for Scholars and Servants at Winchester College and Cambridge</t>
  </si>
  <si>
    <t>tine florins</t>
  </si>
  <si>
    <t>Value of</t>
  </si>
  <si>
    <t>Value of Ghent</t>
  </si>
  <si>
    <t>Values</t>
  </si>
  <si>
    <t>Values in</t>
  </si>
  <si>
    <t>Values of English Woollen Cloths (24 yds by 1.75 yds):</t>
  </si>
  <si>
    <t>Wachters</t>
  </si>
  <si>
    <t>Wage of</t>
  </si>
  <si>
    <t>Wages for</t>
  </si>
  <si>
    <t>Wervik</t>
  </si>
  <si>
    <t>Winchester</t>
  </si>
  <si>
    <t>Woollen</t>
  </si>
  <si>
    <t>Woollens</t>
  </si>
  <si>
    <t>Woollens for the</t>
  </si>
  <si>
    <t>Year</t>
  </si>
  <si>
    <t>Years</t>
  </si>
  <si>
    <t>Ypres: Fine</t>
  </si>
  <si>
    <t>Ypres: Fine Dyed</t>
  </si>
</sst>
</file>

<file path=xl/styles.xml><?xml version="1.0" encoding="utf-8"?>
<styleSheet xmlns="http://schemas.openxmlformats.org/spreadsheetml/2006/main">
  <numFmts count="15">
    <numFmt numFmtId="164" formatCode="[$$-1009]\ #,##0.00"/>
    <numFmt numFmtId="165" formatCode="[$$-1009]\ #,##0"/>
    <numFmt numFmtId="166" formatCode="0.000"/>
    <numFmt numFmtId="167" formatCode="0.000"/>
    <numFmt numFmtId="168" formatCode="0.000"/>
    <numFmt numFmtId="169" formatCode="#,##0.000"/>
    <numFmt numFmtId="170" formatCode="0.000"/>
    <numFmt numFmtId="171" formatCode="0.000"/>
    <numFmt numFmtId="172" formatCode="0.000"/>
    <numFmt numFmtId="173" formatCode="0.0000"/>
    <numFmt numFmtId="174" formatCode="0.0000"/>
    <numFmt numFmtId="175" formatCode="0.000"/>
    <numFmt numFmtId="176" formatCode="0.000"/>
    <numFmt numFmtId="177" formatCode="0.000"/>
    <numFmt numFmtId="178" formatCode="0.00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164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165" fontId="0" fillId="0" borderId="0">
      <alignment/>
      <protection/>
    </xf>
  </cellStyleXfs>
  <cellXfs count="38">
    <xf numFmtId="0" fontId="0" fillId="0" borderId="0" xfId="0" applyAlignment="1">
      <alignment/>
    </xf>
    <xf numFmtId="0" fontId="3" fillId="0" borderId="0" xfId="0" applyAlignment="1">
      <alignment horizontal="center"/>
    </xf>
    <xf numFmtId="166" fontId="3" fillId="0" borderId="0" xfId="0" applyAlignment="1">
      <alignment/>
    </xf>
    <xf numFmtId="0" fontId="3" fillId="0" borderId="0" xfId="0" applyAlignment="1">
      <alignment/>
    </xf>
    <xf numFmtId="166" fontId="0" fillId="2" borderId="0" xfId="0" applyAlignment="1">
      <alignment/>
    </xf>
    <xf numFmtId="166" fontId="0" fillId="0" borderId="0" xfId="0" applyAlignment="1">
      <alignment/>
    </xf>
    <xf numFmtId="169" fontId="0" fillId="0" borderId="0" xfId="0" applyAlignment="1">
      <alignment/>
    </xf>
    <xf numFmtId="0" fontId="3" fillId="0" borderId="0" xfId="0" applyAlignment="1">
      <alignment horizontal="center"/>
    </xf>
    <xf numFmtId="166" fontId="0" fillId="0" borderId="0" xfId="18">
      <alignment/>
      <protection/>
    </xf>
    <xf numFmtId="166" fontId="3" fillId="0" borderId="0" xfId="18">
      <alignment/>
      <protection/>
    </xf>
    <xf numFmtId="10" fontId="0" fillId="0" borderId="0" xfId="0" applyAlignment="1">
      <alignment/>
    </xf>
    <xf numFmtId="10" fontId="3" fillId="0" borderId="0" xfId="0" applyAlignment="1">
      <alignment/>
    </xf>
    <xf numFmtId="166" fontId="0" fillId="0" borderId="0" xfId="18">
      <alignment/>
      <protection/>
    </xf>
    <xf numFmtId="0" fontId="3" fillId="0" borderId="0" xfId="0" applyAlignment="1">
      <alignment/>
    </xf>
    <xf numFmtId="173" fontId="3" fillId="0" borderId="0" xfId="0" applyAlignment="1">
      <alignment/>
    </xf>
    <xf numFmtId="173" fontId="0" fillId="0" borderId="0" xfId="0" applyAlignment="1">
      <alignment/>
    </xf>
    <xf numFmtId="2" fontId="0" fillId="2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Alignment="1">
      <alignment/>
    </xf>
    <xf numFmtId="166" fontId="0" fillId="0" borderId="0" xfId="0" applyAlignment="1">
      <alignment/>
    </xf>
    <xf numFmtId="0" fontId="3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Alignment="1">
      <alignment/>
    </xf>
    <xf numFmtId="2" fontId="0" fillId="2" borderId="0" xfId="0" applyAlignment="1">
      <alignment/>
    </xf>
    <xf numFmtId="0" fontId="0" fillId="0" borderId="0" xfId="0" applyAlignment="1">
      <alignment/>
    </xf>
    <xf numFmtId="0" fontId="3" fillId="0" borderId="0" xfId="0" applyAlignment="1">
      <alignment/>
    </xf>
    <xf numFmtId="0" fontId="3" fillId="2" borderId="0" xfId="0" applyAlignment="1">
      <alignment/>
    </xf>
    <xf numFmtId="166" fontId="3" fillId="0" borderId="0" xfId="0" applyAlignment="1">
      <alignment/>
    </xf>
    <xf numFmtId="166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Alignment="1">
      <alignment/>
    </xf>
    <xf numFmtId="166" fontId="3" fillId="0" borderId="0" xfId="18">
      <alignment/>
      <protection/>
    </xf>
    <xf numFmtId="0" fontId="3" fillId="0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0000"/>
      <rgbColor rgb="0000FF00"/>
      <rgbColor rgb="000000FF"/>
      <rgbColor rgb="0000FFFF"/>
      <rgbColor rgb="00FFFF00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100"/>
  <sheetViews>
    <sheetView tabSelected="1" defaultGridColor="0" zoomScale="90" zoomScaleNormal="90" colorId="0" workbookViewId="0" topLeftCell="A1">
      <pane xSplit="1" ySplit="13" topLeftCell="B14" activePane="bottomRight" state="frozen"/>
      <selection pane="bottomRight" activeCell="B14" sqref="B14"/>
    </sheetView>
  </sheetViews>
  <sheetFormatPr defaultColWidth="9.140625" defaultRowHeight="12.75"/>
  <cols>
    <col min="1" max="1" width="10.28125" style="0" customWidth="1"/>
    <col min="2" max="5" width="12.421875" style="0" customWidth="1"/>
    <col min="7" max="7" width="22.57421875" style="0" customWidth="1"/>
    <col min="8" max="8" width="15.8515625" style="0" customWidth="1"/>
    <col min="9" max="9" width="15.57421875" style="0" customWidth="1"/>
    <col min="11" max="11" width="21.7109375" style="0" customWidth="1"/>
    <col min="12" max="12" width="15.8515625" style="0" customWidth="1"/>
    <col min="13" max="13" width="15.57421875" style="0" customWidth="1"/>
    <col min="14" max="14" width="14.28125" style="10" customWidth="1"/>
  </cols>
  <sheetData>
    <row r="1" ht="12.75">
      <c r="B1" s="37" t="s">
        <v>97</v>
      </c>
    </row>
    <row r="4" spans="1:8" ht="12.75">
      <c r="A4" s="1"/>
      <c r="B4" s="2" t="s">
        <v>170</v>
      </c>
      <c r="C4" s="5"/>
      <c r="D4" s="5"/>
      <c r="E4" s="2"/>
      <c r="G4" s="5"/>
      <c r="H4" s="5"/>
    </row>
    <row r="5" spans="1:8" ht="12.75">
      <c r="A5" s="1"/>
      <c r="B5" s="3" t="s">
        <v>164</v>
      </c>
      <c r="C5" s="5"/>
      <c r="D5" s="5"/>
      <c r="E5" s="2" t="s">
        <v>66</v>
      </c>
      <c r="F5" s="3"/>
      <c r="G5" s="5"/>
      <c r="H5" s="5"/>
    </row>
    <row r="6" spans="1:8" ht="12.75">
      <c r="A6" s="1"/>
      <c r="B6" s="3" t="s">
        <v>67</v>
      </c>
      <c r="C6" s="5"/>
      <c r="D6" s="5"/>
      <c r="E6" s="5"/>
      <c r="F6" s="3"/>
      <c r="G6" s="5"/>
      <c r="H6" s="5"/>
    </row>
    <row r="7" spans="1:14" ht="12.75">
      <c r="A7" s="1"/>
      <c r="B7" s="3"/>
      <c r="C7" s="5"/>
      <c r="D7" s="5"/>
      <c r="E7" s="5"/>
      <c r="F7" s="3"/>
      <c r="G7" s="5"/>
      <c r="H7" s="5"/>
      <c r="N7" s="10"/>
    </row>
    <row r="8" spans="1:14" ht="12.75">
      <c r="A8" s="1"/>
      <c r="B8" s="3" t="s">
        <v>123</v>
      </c>
      <c r="C8" s="5"/>
      <c r="D8" s="5"/>
      <c r="E8" s="5"/>
      <c r="F8" s="3"/>
      <c r="G8" s="5"/>
      <c r="H8" s="5"/>
      <c r="N8" s="10"/>
    </row>
    <row r="9" spans="1:14" ht="12.75">
      <c r="A9" s="1"/>
      <c r="B9" s="3"/>
      <c r="C9" s="5"/>
      <c r="D9" s="5"/>
      <c r="E9" s="5"/>
      <c r="F9" s="3"/>
      <c r="G9" s="5"/>
      <c r="H9" s="5"/>
      <c r="N9" s="11" t="s">
        <v>91</v>
      </c>
    </row>
    <row r="10" spans="1:14" ht="12.75">
      <c r="A10" s="1"/>
      <c r="B10" s="3" t="s">
        <v>80</v>
      </c>
      <c r="C10" s="2" t="s">
        <v>80</v>
      </c>
      <c r="D10" s="2" t="s">
        <v>175</v>
      </c>
      <c r="E10" s="2" t="s">
        <v>175</v>
      </c>
      <c r="G10" s="2" t="s">
        <v>99</v>
      </c>
      <c r="H10" s="5"/>
      <c r="K10" s="3" t="s">
        <v>109</v>
      </c>
      <c r="L10" s="7"/>
      <c r="N10" s="11" t="s">
        <v>98</v>
      </c>
    </row>
    <row r="11" spans="1:14" ht="12.75">
      <c r="A11" s="1" t="s">
        <v>179</v>
      </c>
      <c r="B11" s="3" t="s">
        <v>60</v>
      </c>
      <c r="C11" s="3" t="s">
        <v>63</v>
      </c>
      <c r="D11" s="3" t="s">
        <v>60</v>
      </c>
      <c r="E11" s="3" t="s">
        <v>63</v>
      </c>
      <c r="F11" s="3"/>
      <c r="G11" s="2" t="s">
        <v>14</v>
      </c>
      <c r="H11" s="2" t="s">
        <v>137</v>
      </c>
      <c r="I11" s="3" t="s">
        <v>138</v>
      </c>
      <c r="K11" s="2" t="s">
        <v>136</v>
      </c>
      <c r="L11" s="2" t="s">
        <v>137</v>
      </c>
      <c r="M11" s="3" t="s">
        <v>138</v>
      </c>
      <c r="N11" s="11" t="s">
        <v>8</v>
      </c>
    </row>
    <row r="12" spans="1:14" ht="12.75">
      <c r="A12" s="1" t="s">
        <v>96</v>
      </c>
      <c r="B12" s="3" t="s">
        <v>15</v>
      </c>
      <c r="C12" s="3" t="s">
        <v>15</v>
      </c>
      <c r="D12" s="3" t="s">
        <v>15</v>
      </c>
      <c r="E12" s="3" t="s">
        <v>15</v>
      </c>
      <c r="F12" s="3"/>
      <c r="G12" s="2" t="s">
        <v>11</v>
      </c>
      <c r="H12" s="2" t="s">
        <v>13</v>
      </c>
      <c r="I12" s="3" t="s">
        <v>165</v>
      </c>
      <c r="K12" s="2" t="s">
        <v>10</v>
      </c>
      <c r="L12" s="2" t="s">
        <v>13</v>
      </c>
      <c r="M12" s="3" t="s">
        <v>165</v>
      </c>
      <c r="N12" s="11" t="s">
        <v>139</v>
      </c>
    </row>
    <row r="13" spans="1:14" ht="12.75">
      <c r="A13" s="1"/>
      <c r="C13" s="5"/>
      <c r="D13" s="5"/>
      <c r="E13" s="5"/>
      <c r="F13" s="3"/>
      <c r="G13" s="5"/>
      <c r="H13" s="5"/>
      <c r="N13" s="10"/>
    </row>
    <row r="14" spans="1:14" ht="12.75">
      <c r="A14" s="1" t="s">
        <v>25</v>
      </c>
      <c r="B14" s="4">
        <v>2.1770825</v>
      </c>
      <c r="C14" s="5"/>
      <c r="D14" s="4"/>
      <c r="E14" s="5"/>
      <c r="F14" s="3"/>
      <c r="G14" s="5"/>
      <c r="H14" s="5"/>
      <c r="K14" s="6"/>
      <c r="L14" s="6"/>
      <c r="M14" s="6"/>
      <c r="N14" s="10"/>
    </row>
    <row r="15" spans="1:14" ht="12.75">
      <c r="A15" s="1"/>
      <c r="B15" s="4"/>
      <c r="C15" s="5"/>
      <c r="D15" s="4"/>
      <c r="E15" s="5"/>
      <c r="F15" s="3"/>
      <c r="G15" s="5"/>
      <c r="H15" s="5"/>
      <c r="K15" s="6"/>
      <c r="L15" s="6"/>
      <c r="M15" s="6"/>
      <c r="N15" s="10"/>
    </row>
    <row r="16" spans="1:14" ht="12.75">
      <c r="A16" s="1" t="s">
        <v>26</v>
      </c>
      <c r="B16" s="4">
        <v>2.50624375</v>
      </c>
      <c r="C16" s="5"/>
      <c r="D16" s="4"/>
      <c r="E16" s="5"/>
      <c r="F16" s="3"/>
      <c r="G16" s="5"/>
      <c r="H16" s="5"/>
      <c r="K16" s="6"/>
      <c r="L16" s="6"/>
      <c r="M16" s="6"/>
      <c r="N16" s="10"/>
    </row>
    <row r="17" spans="1:14" ht="12.75">
      <c r="A17" s="1"/>
      <c r="B17" s="4"/>
      <c r="C17" s="5"/>
      <c r="D17" s="4"/>
      <c r="E17" s="5"/>
      <c r="F17" s="3"/>
      <c r="G17" s="5"/>
      <c r="H17" s="5"/>
      <c r="K17" s="6"/>
      <c r="L17" s="6"/>
      <c r="M17" s="6"/>
      <c r="N17" s="10"/>
    </row>
    <row r="18" spans="1:14" ht="12.75">
      <c r="A18" s="1" t="s">
        <v>27</v>
      </c>
      <c r="B18" s="4">
        <v>2.2</v>
      </c>
      <c r="C18" s="5"/>
      <c r="D18" s="4"/>
      <c r="E18" s="5"/>
      <c r="F18" s="3"/>
      <c r="G18" s="4">
        <v>1.751</v>
      </c>
      <c r="H18" s="4">
        <v>1.6107449</v>
      </c>
      <c r="I18" s="4">
        <v>11.673333333333332</v>
      </c>
      <c r="K18" s="4">
        <v>1.751</v>
      </c>
      <c r="L18" s="4">
        <v>1.6107449</v>
      </c>
      <c r="M18" s="4">
        <v>11.673333333333332</v>
      </c>
      <c r="N18" s="10">
        <f>14/(K18*240)</f>
        <v>0.03331429659242338</v>
      </c>
    </row>
    <row r="19" spans="1:14" ht="12.75">
      <c r="A19" s="1"/>
      <c r="B19" s="4"/>
      <c r="C19" s="5"/>
      <c r="D19" s="4"/>
      <c r="E19" s="5"/>
      <c r="F19" s="3"/>
      <c r="G19" s="4"/>
      <c r="H19" s="4"/>
      <c r="I19" s="4"/>
      <c r="K19" s="4"/>
      <c r="L19" s="4"/>
      <c r="M19" s="4"/>
      <c r="N19" s="10"/>
    </row>
    <row r="20" spans="1:14" ht="12.75">
      <c r="A20" s="1" t="s">
        <v>28</v>
      </c>
      <c r="B20" s="4">
        <v>2.3625</v>
      </c>
      <c r="C20" s="5"/>
      <c r="D20" s="4"/>
      <c r="E20" s="5"/>
      <c r="F20" s="3"/>
      <c r="G20" s="5"/>
      <c r="H20" s="5"/>
      <c r="I20" s="5"/>
      <c r="K20" s="4">
        <v>2.314</v>
      </c>
      <c r="L20" s="4">
        <v>2.2401834</v>
      </c>
      <c r="M20" s="4">
        <v>15.426666666666668</v>
      </c>
      <c r="N20" s="10">
        <f>14/(K20*240)</f>
        <v>0.025208873523480266</v>
      </c>
    </row>
    <row r="21" spans="1:14" ht="12.75">
      <c r="A21" s="1"/>
      <c r="B21" s="4"/>
      <c r="C21" s="5"/>
      <c r="D21" s="4"/>
      <c r="E21" s="5"/>
      <c r="F21" s="3"/>
      <c r="G21" s="5"/>
      <c r="H21" s="5"/>
      <c r="I21" s="5"/>
      <c r="K21" s="4"/>
      <c r="L21" s="4"/>
      <c r="M21" s="4"/>
      <c r="N21" s="10"/>
    </row>
    <row r="22" spans="1:14" ht="12.75">
      <c r="A22" s="1" t="s">
        <v>29</v>
      </c>
      <c r="B22" s="4">
        <v>3.2</v>
      </c>
      <c r="C22" s="5"/>
      <c r="D22" s="4"/>
      <c r="E22" s="5"/>
      <c r="F22" s="3"/>
      <c r="G22" s="4">
        <v>2.265</v>
      </c>
      <c r="H22" s="4">
        <v>2.5220775</v>
      </c>
      <c r="I22" s="4">
        <v>15.100000000000001</v>
      </c>
      <c r="K22" s="4">
        <v>2.16075</v>
      </c>
      <c r="L22" s="4">
        <v>2.405995125</v>
      </c>
      <c r="M22" s="4">
        <v>14.405</v>
      </c>
      <c r="N22" s="10">
        <f>14/(K22*240)</f>
        <v>0.026996798950981525</v>
      </c>
    </row>
    <row r="23" spans="1:14" ht="12.75">
      <c r="A23" s="1"/>
      <c r="B23" s="4"/>
      <c r="C23" s="5"/>
      <c r="D23" s="4"/>
      <c r="E23" s="5"/>
      <c r="F23" s="3"/>
      <c r="G23" s="4"/>
      <c r="H23" s="4"/>
      <c r="I23" s="4"/>
      <c r="K23" s="4"/>
      <c r="L23" s="4"/>
      <c r="M23" s="4"/>
      <c r="N23" s="10"/>
    </row>
    <row r="24" spans="1:14" ht="12.75">
      <c r="A24" s="1" t="s">
        <v>30</v>
      </c>
      <c r="B24" s="4">
        <v>2</v>
      </c>
      <c r="C24" s="5"/>
      <c r="D24" s="4"/>
      <c r="E24" s="5"/>
      <c r="F24" s="3"/>
      <c r="G24" s="4">
        <v>1.887</v>
      </c>
      <c r="H24" s="4">
        <v>1.9788968999999998</v>
      </c>
      <c r="I24" s="4">
        <v>12.58</v>
      </c>
      <c r="K24" s="4">
        <v>1.8574151333333333</v>
      </c>
      <c r="L24" s="4">
        <v>1.9744283833333334</v>
      </c>
      <c r="M24" s="4">
        <v>11.965555555555556</v>
      </c>
      <c r="N24" s="10">
        <f>14/(K24*240)</f>
        <v>0.031405652019561095</v>
      </c>
    </row>
    <row r="25" spans="1:14" ht="12.75">
      <c r="A25" s="1"/>
      <c r="B25" s="4"/>
      <c r="C25" s="5"/>
      <c r="D25" s="4"/>
      <c r="E25" s="5"/>
      <c r="F25" s="3"/>
      <c r="G25" s="4"/>
      <c r="H25" s="4"/>
      <c r="I25" s="4"/>
      <c r="K25" s="4"/>
      <c r="L25" s="4"/>
      <c r="M25" s="4"/>
      <c r="N25" s="10"/>
    </row>
    <row r="26" spans="1:14" ht="12.75">
      <c r="A26" s="1" t="s">
        <v>31</v>
      </c>
      <c r="B26" s="4">
        <v>1.9493055555555554</v>
      </c>
      <c r="C26" s="5"/>
      <c r="D26" s="4">
        <v>2.025</v>
      </c>
      <c r="E26" s="4">
        <v>1.8125</v>
      </c>
      <c r="F26" s="3"/>
      <c r="G26" s="5"/>
      <c r="H26" s="5"/>
      <c r="I26" s="5"/>
      <c r="K26" s="4">
        <v>1.6940726666666668</v>
      </c>
      <c r="L26" s="4">
        <v>1.7414304166666668</v>
      </c>
      <c r="M26" s="4">
        <v>11.00111111111111</v>
      </c>
      <c r="N26" s="10">
        <f>14/(K26*240)</f>
        <v>0.034433784619235144</v>
      </c>
    </row>
    <row r="27" spans="1:14" ht="12.75">
      <c r="A27" s="1"/>
      <c r="B27" s="4"/>
      <c r="C27" s="5"/>
      <c r="D27" s="4"/>
      <c r="E27" s="4"/>
      <c r="F27" s="3"/>
      <c r="G27" s="5"/>
      <c r="H27" s="5"/>
      <c r="I27" s="5"/>
      <c r="K27" s="4"/>
      <c r="L27" s="4"/>
      <c r="M27" s="4"/>
      <c r="N27" s="10"/>
    </row>
    <row r="28" spans="1:14" ht="12.75">
      <c r="A28" s="1" t="s">
        <v>33</v>
      </c>
      <c r="B28" s="4">
        <v>2.1</v>
      </c>
      <c r="C28" s="5"/>
      <c r="D28" s="4">
        <v>2.05</v>
      </c>
      <c r="E28" s="4">
        <v>1.7058749999999998</v>
      </c>
      <c r="F28" s="3"/>
      <c r="G28" s="5"/>
      <c r="H28" s="5"/>
      <c r="I28" s="5"/>
      <c r="K28" s="4">
        <v>1.4025000000000003</v>
      </c>
      <c r="L28" s="4">
        <v>1.4708017500000001</v>
      </c>
      <c r="M28" s="4">
        <v>9.35</v>
      </c>
      <c r="N28" s="10">
        <f>14/(K28*240)</f>
        <v>0.041592394533571</v>
      </c>
    </row>
    <row r="29" spans="1:14" ht="12.75">
      <c r="A29" s="1"/>
      <c r="B29" s="4"/>
      <c r="C29" s="5"/>
      <c r="D29" s="4"/>
      <c r="E29" s="4"/>
      <c r="F29" s="3"/>
      <c r="G29" s="5"/>
      <c r="H29" s="5"/>
      <c r="I29" s="5"/>
      <c r="K29" s="4"/>
      <c r="L29" s="4"/>
      <c r="M29" s="4"/>
      <c r="N29" s="10"/>
    </row>
    <row r="30" spans="1:14" ht="12.75">
      <c r="A30" s="1" t="s">
        <v>34</v>
      </c>
      <c r="B30" s="4">
        <v>2.1</v>
      </c>
      <c r="C30" s="5"/>
      <c r="D30" s="4">
        <v>2.075</v>
      </c>
      <c r="E30" s="4">
        <v>1.70825</v>
      </c>
      <c r="F30" s="3"/>
      <c r="G30" s="4">
        <v>2.6180000000000003</v>
      </c>
      <c r="H30" s="4">
        <v>2.7454966</v>
      </c>
      <c r="I30" s="4">
        <v>17.453333333333333</v>
      </c>
      <c r="K30" s="4">
        <v>1.7686</v>
      </c>
      <c r="L30" s="4">
        <v>1.85473082</v>
      </c>
      <c r="M30" s="4">
        <v>11.790666666666667</v>
      </c>
      <c r="N30" s="10">
        <f>14/(K30*240)</f>
        <v>0.032982773568547626</v>
      </c>
    </row>
    <row r="31" spans="1:14" ht="12.75">
      <c r="A31" s="1"/>
      <c r="B31" s="4"/>
      <c r="C31" s="5"/>
      <c r="D31" s="4"/>
      <c r="E31" s="4"/>
      <c r="F31" s="3"/>
      <c r="G31" s="4"/>
      <c r="H31" s="4"/>
      <c r="I31" s="4"/>
      <c r="K31" s="4"/>
      <c r="L31" s="4"/>
      <c r="M31" s="4"/>
      <c r="N31" s="10"/>
    </row>
    <row r="32" spans="1:14" ht="12.75">
      <c r="A32" s="1" t="s">
        <v>35</v>
      </c>
      <c r="B32" s="4">
        <v>2.183333333333333</v>
      </c>
      <c r="C32" s="4">
        <v>2.016666666666667</v>
      </c>
      <c r="D32" s="4">
        <v>2.39375</v>
      </c>
      <c r="E32" s="4">
        <v>1.960375</v>
      </c>
      <c r="F32" s="3"/>
      <c r="G32" s="5"/>
      <c r="H32" s="5"/>
      <c r="I32" s="5"/>
      <c r="K32" s="4">
        <v>1.5354999999999999</v>
      </c>
      <c r="L32" s="4">
        <v>1.54187705</v>
      </c>
      <c r="M32" s="4">
        <v>10.236666666666666</v>
      </c>
      <c r="N32" s="10">
        <f>14/(K32*240)</f>
        <v>0.03798979702594161</v>
      </c>
    </row>
    <row r="33" spans="1:14" ht="12.75">
      <c r="A33" s="1"/>
      <c r="B33" s="4"/>
      <c r="C33" s="4"/>
      <c r="D33" s="4"/>
      <c r="E33" s="4"/>
      <c r="F33" s="3"/>
      <c r="G33" s="5"/>
      <c r="H33" s="5"/>
      <c r="I33" s="5"/>
      <c r="K33" s="4"/>
      <c r="L33" s="4"/>
      <c r="M33" s="4"/>
      <c r="N33" s="10"/>
    </row>
    <row r="34" spans="1:14" ht="12.75">
      <c r="A34" s="1" t="s">
        <v>36</v>
      </c>
      <c r="B34" s="4">
        <v>2.1296874999999997</v>
      </c>
      <c r="C34" s="4">
        <v>2.175</v>
      </c>
      <c r="D34" s="4">
        <v>2.4055</v>
      </c>
      <c r="E34" s="4">
        <v>1.9083333333333332</v>
      </c>
      <c r="F34" s="3"/>
      <c r="G34" s="5"/>
      <c r="H34" s="5"/>
      <c r="I34" s="5"/>
      <c r="K34" s="4">
        <v>1.5005</v>
      </c>
      <c r="L34" s="4">
        <v>1.1925623666666665</v>
      </c>
      <c r="M34" s="4">
        <v>9.003</v>
      </c>
      <c r="N34" s="10">
        <f>14/(K34*240)</f>
        <v>0.03887593024547373</v>
      </c>
    </row>
    <row r="35" spans="1:14" ht="12.75">
      <c r="A35" s="1"/>
      <c r="B35" s="4"/>
      <c r="C35" s="4"/>
      <c r="D35" s="4"/>
      <c r="E35" s="4"/>
      <c r="F35" s="3"/>
      <c r="G35" s="5"/>
      <c r="H35" s="5"/>
      <c r="I35" s="5"/>
      <c r="K35" s="4"/>
      <c r="L35" s="4"/>
      <c r="M35" s="4"/>
      <c r="N35" s="10"/>
    </row>
    <row r="36" spans="1:14" ht="12.75">
      <c r="A36" s="1" t="s">
        <v>37</v>
      </c>
      <c r="B36" s="4">
        <v>2.1</v>
      </c>
      <c r="C36" s="4">
        <v>1.75</v>
      </c>
      <c r="D36" s="4">
        <v>2.35825</v>
      </c>
      <c r="E36" s="4">
        <v>1.86675</v>
      </c>
      <c r="F36" s="3"/>
      <c r="G36" s="5"/>
      <c r="H36" s="5"/>
      <c r="I36" s="5"/>
      <c r="K36" s="4">
        <v>1.2</v>
      </c>
      <c r="L36" s="4">
        <v>1.17756</v>
      </c>
      <c r="M36" s="4">
        <v>7.2</v>
      </c>
      <c r="N36" s="10">
        <f>14/(K36*240)</f>
        <v>0.04861111111111111</v>
      </c>
    </row>
    <row r="37" spans="1:14" ht="12.75">
      <c r="A37" s="1"/>
      <c r="B37" s="4"/>
      <c r="C37" s="4"/>
      <c r="D37" s="4"/>
      <c r="E37" s="4"/>
      <c r="F37" s="3"/>
      <c r="G37" s="5"/>
      <c r="H37" s="5"/>
      <c r="I37" s="5"/>
      <c r="K37" s="4"/>
      <c r="L37" s="4"/>
      <c r="M37" s="4"/>
      <c r="N37" s="10"/>
    </row>
    <row r="38" spans="1:14" ht="12.75">
      <c r="A38" s="1" t="s">
        <v>38</v>
      </c>
      <c r="B38" s="4">
        <v>2.1125</v>
      </c>
      <c r="C38" s="4">
        <v>1.875</v>
      </c>
      <c r="D38" s="4">
        <v>2.325</v>
      </c>
      <c r="E38" s="4">
        <v>1.7221666666666666</v>
      </c>
      <c r="F38" s="3"/>
      <c r="G38" s="4">
        <v>2.402</v>
      </c>
      <c r="H38" s="4">
        <v>2.5045654</v>
      </c>
      <c r="I38" s="4">
        <v>14.412</v>
      </c>
      <c r="K38" s="4">
        <v>2.402</v>
      </c>
      <c r="L38" s="4">
        <v>2.5045654</v>
      </c>
      <c r="M38" s="4">
        <v>14.412</v>
      </c>
      <c r="N38" s="10">
        <f>14/(K38*240)</f>
        <v>0.024285317790729948</v>
      </c>
    </row>
    <row r="39" spans="1:14" ht="12.75">
      <c r="A39" s="1"/>
      <c r="B39" s="4"/>
      <c r="C39" s="4"/>
      <c r="D39" s="4"/>
      <c r="E39" s="4"/>
      <c r="F39" s="3"/>
      <c r="G39" s="4"/>
      <c r="H39" s="4"/>
      <c r="I39" s="4"/>
      <c r="K39" s="4"/>
      <c r="L39" s="4"/>
      <c r="M39" s="4"/>
      <c r="N39" s="10"/>
    </row>
    <row r="40" spans="1:14" ht="12.75">
      <c r="A40" s="1" t="s">
        <v>39</v>
      </c>
      <c r="B40" s="4">
        <v>2.4225000000000003</v>
      </c>
      <c r="C40" s="4">
        <v>1.9625</v>
      </c>
      <c r="D40" s="4">
        <v>2.1750000000000003</v>
      </c>
      <c r="E40" s="4">
        <v>1.8166666666666667</v>
      </c>
      <c r="F40" s="3"/>
      <c r="G40" s="4">
        <v>1.6684999999999999</v>
      </c>
      <c r="H40" s="4">
        <v>1.8599111499999998</v>
      </c>
      <c r="I40" s="4">
        <v>10.011</v>
      </c>
      <c r="K40" s="4">
        <v>1.6684999999999999</v>
      </c>
      <c r="L40" s="4">
        <v>1.8599111499999998</v>
      </c>
      <c r="M40" s="4">
        <v>10.011</v>
      </c>
      <c r="N40" s="10">
        <f>14/(K40*240)</f>
        <v>0.034961542303466195</v>
      </c>
    </row>
    <row r="41" spans="1:14" ht="12.75">
      <c r="A41" s="1"/>
      <c r="B41" s="4"/>
      <c r="C41" s="4"/>
      <c r="D41" s="4"/>
      <c r="E41" s="4"/>
      <c r="F41" s="3"/>
      <c r="G41" s="4"/>
      <c r="H41" s="4"/>
      <c r="I41" s="4"/>
      <c r="K41" s="4"/>
      <c r="L41" s="4"/>
      <c r="M41" s="4"/>
      <c r="N41" s="10"/>
    </row>
    <row r="42" spans="1:14" ht="12.75">
      <c r="A42" s="1" t="s">
        <v>40</v>
      </c>
      <c r="B42" s="4">
        <v>2.65</v>
      </c>
      <c r="C42" s="4">
        <v>2</v>
      </c>
      <c r="D42" s="4">
        <v>2.24</v>
      </c>
      <c r="E42" s="4">
        <v>1.7892</v>
      </c>
      <c r="F42" s="3"/>
      <c r="G42" s="4">
        <v>2.2986666666666666</v>
      </c>
      <c r="H42" s="4">
        <v>2.637625366666667</v>
      </c>
      <c r="I42" s="4">
        <v>13.45560975609756</v>
      </c>
      <c r="K42" s="4">
        <v>2.2986666666666666</v>
      </c>
      <c r="L42" s="4">
        <v>2.637625366666667</v>
      </c>
      <c r="M42" s="4">
        <v>13.45560975609756</v>
      </c>
      <c r="N42" s="10">
        <f>14/(K42*240)</f>
        <v>0.025377030162412995</v>
      </c>
    </row>
    <row r="43" spans="1:14" ht="12.75">
      <c r="A43" s="1"/>
      <c r="B43" s="4"/>
      <c r="C43" s="4"/>
      <c r="D43" s="4"/>
      <c r="E43" s="4"/>
      <c r="F43" s="3"/>
      <c r="G43" s="4"/>
      <c r="H43" s="4"/>
      <c r="I43" s="4"/>
      <c r="K43" s="4"/>
      <c r="L43" s="4"/>
      <c r="M43" s="4"/>
      <c r="N43" s="10"/>
    </row>
    <row r="44" spans="1:14" ht="12.75">
      <c r="A44" s="1" t="s">
        <v>41</v>
      </c>
      <c r="B44" s="4">
        <v>2.075</v>
      </c>
      <c r="C44" s="4">
        <v>1.8833333333333335</v>
      </c>
      <c r="D44" s="4">
        <v>2.2125</v>
      </c>
      <c r="E44" s="4">
        <v>1.879125</v>
      </c>
      <c r="F44" s="3"/>
      <c r="G44" s="4">
        <v>2.7344999999999997</v>
      </c>
      <c r="H44" s="4">
        <v>3.0188880000000005</v>
      </c>
      <c r="I44" s="4">
        <v>15.625714285714285</v>
      </c>
      <c r="K44" s="4">
        <v>2.090697737366393</v>
      </c>
      <c r="L44" s="4">
        <v>2.308130302052498</v>
      </c>
      <c r="M44" s="4">
        <v>11.946844213522246</v>
      </c>
      <c r="N44" s="10">
        <f>14/(K44*240)</f>
        <v>0.027901371054629153</v>
      </c>
    </row>
    <row r="45" spans="1:14" ht="12.75">
      <c r="A45" s="1"/>
      <c r="B45" s="4"/>
      <c r="C45" s="4"/>
      <c r="D45" s="4"/>
      <c r="E45" s="4"/>
      <c r="F45" s="3"/>
      <c r="G45" s="4"/>
      <c r="H45" s="4"/>
      <c r="I45" s="4"/>
      <c r="K45" s="4"/>
      <c r="L45" s="4"/>
      <c r="M45" s="4"/>
      <c r="N45" s="10"/>
    </row>
    <row r="46" spans="1:14" ht="12.75">
      <c r="A46" s="1" t="s">
        <v>42</v>
      </c>
      <c r="B46" s="4">
        <v>2.4</v>
      </c>
      <c r="C46" s="4">
        <v>1.9</v>
      </c>
      <c r="D46" s="4">
        <v>2.3600000000000003</v>
      </c>
      <c r="E46" s="4">
        <v>1.9116</v>
      </c>
      <c r="F46" s="3"/>
      <c r="G46" s="4">
        <v>2.1937670034237335</v>
      </c>
      <c r="H46" s="4">
        <v>2.421918771779802</v>
      </c>
      <c r="I46" s="4">
        <v>11.700090684926579</v>
      </c>
      <c r="K46" s="4">
        <v>2.1796014067511345</v>
      </c>
      <c r="L46" s="4">
        <v>2.406279953053253</v>
      </c>
      <c r="M46" s="4">
        <v>11.624540836006053</v>
      </c>
      <c r="N46" s="10">
        <f>14/(K46*240)</f>
        <v>0.026763303213445666</v>
      </c>
    </row>
    <row r="47" spans="1:14" ht="12.75">
      <c r="A47" s="1"/>
      <c r="B47" s="4"/>
      <c r="C47" s="4"/>
      <c r="D47" s="4"/>
      <c r="E47" s="4"/>
      <c r="F47" s="3"/>
      <c r="G47" s="4"/>
      <c r="H47" s="4"/>
      <c r="I47" s="4"/>
      <c r="K47" s="4"/>
      <c r="L47" s="4"/>
      <c r="M47" s="4"/>
      <c r="N47" s="10"/>
    </row>
    <row r="48" spans="1:14" ht="12.75">
      <c r="A48" s="1" t="s">
        <v>43</v>
      </c>
      <c r="B48" s="4">
        <v>2.43745</v>
      </c>
      <c r="C48" s="4">
        <v>1.8125</v>
      </c>
      <c r="D48" s="4">
        <v>2.4</v>
      </c>
      <c r="E48" s="4">
        <v>1.884375</v>
      </c>
      <c r="F48" s="3"/>
      <c r="G48" s="4">
        <v>2.5317697647849626</v>
      </c>
      <c r="H48" s="4">
        <v>2.795073820322599</v>
      </c>
      <c r="I48" s="4">
        <v>13.502772078853132</v>
      </c>
      <c r="K48" s="4">
        <v>2.2428695698735712</v>
      </c>
      <c r="L48" s="4">
        <v>2.476128005140423</v>
      </c>
      <c r="M48" s="4">
        <v>11.961971039325713</v>
      </c>
      <c r="N48" s="10">
        <f>14/(K48*240)</f>
        <v>0.026008348464338714</v>
      </c>
    </row>
    <row r="49" spans="1:14" ht="12.75">
      <c r="A49" s="1"/>
      <c r="B49" s="4"/>
      <c r="C49" s="4"/>
      <c r="D49" s="4"/>
      <c r="E49" s="4"/>
      <c r="F49" s="3"/>
      <c r="G49" s="4"/>
      <c r="H49" s="4"/>
      <c r="I49" s="4"/>
      <c r="K49" s="4"/>
      <c r="L49" s="4"/>
      <c r="M49" s="4"/>
      <c r="N49" s="10"/>
    </row>
    <row r="50" spans="1:14" ht="12.75">
      <c r="A50" s="1" t="s">
        <v>44</v>
      </c>
      <c r="B50" s="4">
        <v>2.38</v>
      </c>
      <c r="C50" s="4">
        <v>1.8916666666666666</v>
      </c>
      <c r="D50" s="4">
        <v>2.4</v>
      </c>
      <c r="E50" s="4">
        <v>1.83</v>
      </c>
      <c r="F50" s="3"/>
      <c r="G50" s="4">
        <v>2.228</v>
      </c>
      <c r="H50" s="4">
        <v>2.4597120000000006</v>
      </c>
      <c r="I50" s="4">
        <v>11.882666666666667</v>
      </c>
      <c r="K50" s="4">
        <v>1.614</v>
      </c>
      <c r="L50" s="4">
        <v>1.7818560000000003</v>
      </c>
      <c r="M50" s="4">
        <v>8.608</v>
      </c>
      <c r="N50" s="10">
        <f>14/(K50*240)</f>
        <v>0.03614209004543577</v>
      </c>
    </row>
    <row r="51" spans="1:14" ht="12.75">
      <c r="A51" s="1"/>
      <c r="B51" s="4"/>
      <c r="C51" s="4"/>
      <c r="D51" s="4"/>
      <c r="E51" s="4"/>
      <c r="F51" s="3"/>
      <c r="G51" s="4"/>
      <c r="H51" s="4"/>
      <c r="I51" s="4"/>
      <c r="K51" s="4"/>
      <c r="L51" s="4"/>
      <c r="M51" s="4"/>
      <c r="N51" s="10"/>
    </row>
    <row r="52" spans="1:14" ht="12.75">
      <c r="A52" s="1" t="s">
        <v>46</v>
      </c>
      <c r="B52" s="4">
        <v>2.85</v>
      </c>
      <c r="C52" s="4">
        <v>2</v>
      </c>
      <c r="D52" s="4">
        <v>2.4</v>
      </c>
      <c r="E52" s="4">
        <v>1.8</v>
      </c>
      <c r="F52" s="3"/>
      <c r="G52" s="4">
        <v>2.227016172245762</v>
      </c>
      <c r="H52" s="4">
        <v>2.4586258541593216</v>
      </c>
      <c r="I52" s="4">
        <v>11.87741958531073</v>
      </c>
      <c r="K52" s="4">
        <v>2.110750058187246</v>
      </c>
      <c r="L52" s="4">
        <v>2.313317611972552</v>
      </c>
      <c r="M52" s="4">
        <v>11.175447400833583</v>
      </c>
      <c r="N52" s="10">
        <f>14/(K52*240)</f>
        <v>0.027636305448420148</v>
      </c>
    </row>
    <row r="53" spans="1:14" ht="12.75">
      <c r="A53" s="1"/>
      <c r="B53" s="4"/>
      <c r="C53" s="4"/>
      <c r="D53" s="4"/>
      <c r="E53" s="4"/>
      <c r="F53" s="3"/>
      <c r="G53" s="4"/>
      <c r="H53" s="4"/>
      <c r="I53" s="4"/>
      <c r="K53" s="4"/>
      <c r="L53" s="4"/>
      <c r="M53" s="4"/>
      <c r="N53" s="10"/>
    </row>
    <row r="54" spans="1:14" ht="12.75">
      <c r="A54" s="1" t="s">
        <v>47</v>
      </c>
      <c r="B54" s="4">
        <v>3.1833333333333336</v>
      </c>
      <c r="C54" s="4">
        <v>1.9</v>
      </c>
      <c r="D54" s="4">
        <v>2.4</v>
      </c>
      <c r="E54" s="4">
        <v>1.8</v>
      </c>
      <c r="F54" s="3"/>
      <c r="G54" s="4">
        <v>2.113253251979038</v>
      </c>
      <c r="H54" s="4">
        <v>2.333031590184858</v>
      </c>
      <c r="I54" s="4">
        <v>11.270684010554868</v>
      </c>
      <c r="K54" s="4">
        <v>1.855765745710799</v>
      </c>
      <c r="L54" s="4">
        <v>2.0411109832647223</v>
      </c>
      <c r="M54" s="4">
        <v>9.860439532679818</v>
      </c>
      <c r="N54" s="10">
        <f>14/(K54*240)</f>
        <v>0.0314335650758498</v>
      </c>
    </row>
    <row r="55" spans="1:14" ht="12.75">
      <c r="A55" s="1"/>
      <c r="B55" s="4"/>
      <c r="C55" s="4"/>
      <c r="D55" s="4"/>
      <c r="E55" s="4"/>
      <c r="F55" s="3"/>
      <c r="G55" s="4"/>
      <c r="H55" s="4"/>
      <c r="I55" s="4"/>
      <c r="K55" s="4"/>
      <c r="L55" s="4"/>
      <c r="M55" s="4"/>
      <c r="N55" s="10"/>
    </row>
    <row r="56" spans="1:14" ht="12.75">
      <c r="A56" s="1" t="s">
        <v>48</v>
      </c>
      <c r="B56" s="4">
        <v>3.245875</v>
      </c>
      <c r="C56" s="4">
        <v>1.8</v>
      </c>
      <c r="D56" s="4">
        <v>2.52</v>
      </c>
      <c r="E56" s="4">
        <v>1.92</v>
      </c>
      <c r="F56" s="3"/>
      <c r="G56" s="4">
        <v>2.1396306850390903</v>
      </c>
      <c r="H56" s="4">
        <v>2.1575918176364404</v>
      </c>
      <c r="I56" s="4">
        <v>10.270227288187634</v>
      </c>
      <c r="K56" s="4">
        <v>1.8660137649995954</v>
      </c>
      <c r="L56" s="4">
        <v>1.8810500015227287</v>
      </c>
      <c r="M56" s="4">
        <v>8.955717516825644</v>
      </c>
      <c r="N56" s="10">
        <f>14/(K56*240)</f>
        <v>0.03126093409785002</v>
      </c>
    </row>
    <row r="57" spans="1:14" ht="12.75">
      <c r="A57" s="1"/>
      <c r="B57" s="4"/>
      <c r="C57" s="4"/>
      <c r="D57" s="4"/>
      <c r="E57" s="4"/>
      <c r="F57" s="3"/>
      <c r="G57" s="4"/>
      <c r="H57" s="4"/>
      <c r="I57" s="4"/>
      <c r="K57" s="4"/>
      <c r="L57" s="4"/>
      <c r="M57" s="4"/>
      <c r="N57" s="10"/>
    </row>
    <row r="58" spans="1:14" ht="12.75">
      <c r="A58" s="1" t="s">
        <v>49</v>
      </c>
      <c r="B58" s="4">
        <v>2.4</v>
      </c>
      <c r="C58" s="4">
        <v>2.2666666666666666</v>
      </c>
      <c r="D58" s="4">
        <v>2.52</v>
      </c>
      <c r="E58" s="4">
        <v>1.9</v>
      </c>
      <c r="F58" s="3"/>
      <c r="G58" s="4">
        <v>2.0476906555394856</v>
      </c>
      <c r="H58" s="4">
        <v>2.1774095840214147</v>
      </c>
      <c r="I58" s="4">
        <v>9.828915146589532</v>
      </c>
      <c r="K58" s="4">
        <v>1.8773470361434696</v>
      </c>
      <c r="L58" s="4">
        <v>2.0022815673392866</v>
      </c>
      <c r="M58" s="4">
        <v>9.011265773488656</v>
      </c>
      <c r="N58" s="10">
        <f>14/(K58*240)</f>
        <v>0.031072216383159653</v>
      </c>
    </row>
    <row r="59" spans="1:14" ht="12.75">
      <c r="A59" s="1"/>
      <c r="B59" s="4"/>
      <c r="C59" s="4"/>
      <c r="D59" s="4"/>
      <c r="E59" s="4"/>
      <c r="F59" s="3"/>
      <c r="G59" s="4"/>
      <c r="H59" s="4"/>
      <c r="I59" s="4"/>
      <c r="K59" s="4"/>
      <c r="L59" s="4"/>
      <c r="M59" s="4"/>
      <c r="N59" s="10"/>
    </row>
    <row r="60" spans="1:14" ht="12.75">
      <c r="A60" s="1" t="s">
        <v>50</v>
      </c>
      <c r="B60" s="4">
        <f>(B58+B62)/2</f>
        <v>2.825</v>
      </c>
      <c r="C60" s="4">
        <f>(C58+C62)/2</f>
        <v>2.3583333333333334</v>
      </c>
      <c r="D60" s="4">
        <v>2.64079125</v>
      </c>
      <c r="E60" s="4">
        <v>1.9625</v>
      </c>
      <c r="F60" s="3"/>
      <c r="G60" s="4">
        <v>2.597608991550729</v>
      </c>
      <c r="H60" s="4">
        <v>3.305833294132544</v>
      </c>
      <c r="I60" s="4">
        <v>12.267932268723012</v>
      </c>
      <c r="K60" s="4">
        <v>2.3850552418464965</v>
      </c>
      <c r="L60" s="4">
        <v>3.0443541920885755</v>
      </c>
      <c r="M60" s="4">
        <v>11.26171740781063</v>
      </c>
      <c r="N60" s="10">
        <f>14/(K60*240)</f>
        <v>0.024457854187130687</v>
      </c>
    </row>
    <row r="61" spans="1:14" ht="12.75">
      <c r="A61" s="1"/>
      <c r="B61" s="4"/>
      <c r="C61" s="4"/>
      <c r="D61" s="4"/>
      <c r="E61" s="4"/>
      <c r="F61" s="3"/>
      <c r="G61" s="4"/>
      <c r="H61" s="4"/>
      <c r="I61" s="4"/>
      <c r="K61" s="4"/>
      <c r="L61" s="4"/>
      <c r="M61" s="4"/>
      <c r="N61" s="10"/>
    </row>
    <row r="62" spans="1:14" ht="12.75">
      <c r="A62" s="1" t="s">
        <v>51</v>
      </c>
      <c r="B62" s="4">
        <v>3.25</v>
      </c>
      <c r="C62" s="4">
        <v>2.45</v>
      </c>
      <c r="D62" s="4">
        <v>2.666605555</v>
      </c>
      <c r="E62" s="4">
        <v>2</v>
      </c>
      <c r="F62" s="3"/>
      <c r="G62" s="4">
        <v>2.7988415485326876</v>
      </c>
      <c r="H62" s="4">
        <v>4.2950045150258935</v>
      </c>
      <c r="I62" s="4">
        <v>12.91773022399702</v>
      </c>
      <c r="K62" s="4">
        <v>2.2744954513335487</v>
      </c>
      <c r="L62" s="4">
        <v>3.435391380228064</v>
      </c>
      <c r="M62" s="4">
        <v>10.497671313847146</v>
      </c>
      <c r="N62" s="10">
        <f>14/(K62*240)</f>
        <v>0.0256467135597621</v>
      </c>
    </row>
    <row r="63" spans="1:14" ht="12.75">
      <c r="A63" s="1"/>
      <c r="B63" s="4"/>
      <c r="C63" s="4"/>
      <c r="D63" s="4"/>
      <c r="E63" s="4"/>
      <c r="F63" s="3"/>
      <c r="G63" s="4"/>
      <c r="H63" s="4"/>
      <c r="I63" s="4"/>
      <c r="K63" s="4"/>
      <c r="L63" s="4"/>
      <c r="M63" s="4"/>
      <c r="N63" s="10"/>
    </row>
    <row r="64" spans="1:14" ht="12.75">
      <c r="A64" s="1" t="s">
        <v>52</v>
      </c>
      <c r="B64" s="4">
        <v>3.38</v>
      </c>
      <c r="C64" s="4">
        <v>2.616625</v>
      </c>
      <c r="D64" s="4">
        <v>2.6666665</v>
      </c>
      <c r="E64" s="4">
        <v>2</v>
      </c>
      <c r="F64" s="3"/>
      <c r="G64" s="4">
        <v>2.426573884121883</v>
      </c>
      <c r="H64" s="4">
        <v>4.605230330965836</v>
      </c>
      <c r="I64" s="4">
        <v>11.19957177287023</v>
      </c>
      <c r="K64" s="4">
        <v>2.426573884121883</v>
      </c>
      <c r="L64" s="4">
        <v>4.605230330965836</v>
      </c>
      <c r="M64" s="4">
        <v>11.19957177287023</v>
      </c>
      <c r="N64" s="10">
        <f>14/(K64*240)</f>
        <v>0.02403938067372827</v>
      </c>
    </row>
    <row r="65" spans="1:14" ht="12.75">
      <c r="A65" s="1"/>
      <c r="B65" s="4"/>
      <c r="C65" s="4"/>
      <c r="D65" s="4"/>
      <c r="E65" s="4"/>
      <c r="F65" s="3"/>
      <c r="G65" s="4"/>
      <c r="H65" s="4"/>
      <c r="I65" s="4"/>
      <c r="K65" s="4"/>
      <c r="L65" s="4"/>
      <c r="M65" s="4"/>
      <c r="N65" s="10"/>
    </row>
    <row r="66" spans="1:14" ht="12.75">
      <c r="A66" s="1" t="s">
        <v>53</v>
      </c>
      <c r="B66" s="4">
        <v>3.6125</v>
      </c>
      <c r="C66" s="4">
        <v>2.70625</v>
      </c>
      <c r="D66" s="4">
        <v>2.6666665</v>
      </c>
      <c r="E66" s="4">
        <v>2</v>
      </c>
      <c r="F66" s="3"/>
      <c r="G66" s="4">
        <v>2.82193266766855</v>
      </c>
      <c r="H66" s="4">
        <v>3.683870619423258</v>
      </c>
      <c r="I66" s="4">
        <v>12.89802256872664</v>
      </c>
      <c r="K66" s="4">
        <v>2.82193266766855</v>
      </c>
      <c r="L66" s="4">
        <v>3.683870619423258</v>
      </c>
      <c r="M66" s="4">
        <v>12.89802256872664</v>
      </c>
      <c r="N66" s="10">
        <f>14/(K66*240)</f>
        <v>0.0206714121855812</v>
      </c>
    </row>
    <row r="67" spans="1:14" ht="12.75">
      <c r="A67" s="1"/>
      <c r="B67" s="4"/>
      <c r="C67" s="4"/>
      <c r="D67" s="4"/>
      <c r="E67" s="4"/>
      <c r="F67" s="3"/>
      <c r="G67" s="4"/>
      <c r="H67" s="4"/>
      <c r="I67" s="4"/>
      <c r="K67" s="4"/>
      <c r="L67" s="4"/>
      <c r="M67" s="4"/>
      <c r="N67" s="10"/>
    </row>
    <row r="68" spans="1:14" ht="12.75">
      <c r="A68" s="1" t="s">
        <v>55</v>
      </c>
      <c r="B68" s="4">
        <v>3.4666625</v>
      </c>
      <c r="C68" s="4">
        <v>2.4</v>
      </c>
      <c r="D68" s="4">
        <v>2.7650332</v>
      </c>
      <c r="E68" s="4">
        <v>2</v>
      </c>
      <c r="F68" s="3"/>
      <c r="G68" s="4">
        <v>2.270753860407659</v>
      </c>
      <c r="H68" s="4">
        <v>3.332200373162446</v>
      </c>
      <c r="I68" s="4">
        <v>10.001693925044142</v>
      </c>
      <c r="K68" s="4">
        <v>2.270753860407659</v>
      </c>
      <c r="L68" s="4">
        <v>3.332200373162446</v>
      </c>
      <c r="M68" s="4">
        <v>10.001693925044142</v>
      </c>
      <c r="N68" s="10">
        <f>14/(K68*240)</f>
        <v>0.025688972437929048</v>
      </c>
    </row>
    <row r="69" spans="1:14" ht="12.75">
      <c r="A69" s="1"/>
      <c r="B69" s="4"/>
      <c r="C69" s="4"/>
      <c r="D69" s="4"/>
      <c r="E69" s="4"/>
      <c r="F69" s="3"/>
      <c r="G69" s="4"/>
      <c r="H69" s="4"/>
      <c r="I69" s="4"/>
      <c r="K69" s="4"/>
      <c r="L69" s="4"/>
      <c r="M69" s="4"/>
      <c r="N69" s="10"/>
    </row>
    <row r="70" spans="1:14" ht="12.75">
      <c r="A70" s="1" t="s">
        <v>56</v>
      </c>
      <c r="B70" s="4">
        <v>3.5</v>
      </c>
      <c r="C70" s="4">
        <v>2.4583333333333335</v>
      </c>
      <c r="D70" s="4">
        <v>2.8473332499999997</v>
      </c>
      <c r="E70" s="4">
        <v>2</v>
      </c>
      <c r="F70" s="3"/>
      <c r="G70" s="4">
        <v>2.975</v>
      </c>
      <c r="H70" s="4">
        <v>4.3789025</v>
      </c>
      <c r="I70" s="4">
        <v>12.981818181818182</v>
      </c>
      <c r="K70" s="4">
        <v>2.975</v>
      </c>
      <c r="L70" s="4">
        <v>4.3789025</v>
      </c>
      <c r="M70" s="4">
        <v>12.981818181818182</v>
      </c>
      <c r="N70" s="10">
        <f>14/(K70*240)</f>
        <v>0.0196078431372549</v>
      </c>
    </row>
    <row r="71" spans="1:14" ht="12.75">
      <c r="A71" s="1"/>
      <c r="B71" s="4"/>
      <c r="C71" s="4"/>
      <c r="D71" s="4"/>
      <c r="E71" s="4"/>
      <c r="F71" s="3"/>
      <c r="G71" s="4"/>
      <c r="H71" s="4"/>
      <c r="I71" s="4"/>
      <c r="K71" s="4"/>
      <c r="L71" s="4"/>
      <c r="M71" s="4"/>
      <c r="N71" s="10"/>
    </row>
    <row r="72" spans="1:14" ht="12.75">
      <c r="A72" s="1" t="s">
        <v>57</v>
      </c>
      <c r="B72" s="4">
        <v>3.4082999999999997</v>
      </c>
      <c r="C72" s="4">
        <v>2.625</v>
      </c>
      <c r="D72" s="4">
        <v>3.1585</v>
      </c>
      <c r="E72" s="4">
        <v>2</v>
      </c>
      <c r="F72" s="3"/>
      <c r="G72" s="4">
        <v>3.502441570998798</v>
      </c>
      <c r="H72" s="4">
        <v>5.155243748353131</v>
      </c>
      <c r="I72" s="4">
        <v>15.283381400722028</v>
      </c>
      <c r="K72" s="4">
        <v>3.502441570998798</v>
      </c>
      <c r="L72" s="4">
        <v>5.155243748353131</v>
      </c>
      <c r="M72" s="4">
        <v>15.283381400722028</v>
      </c>
      <c r="N72" s="10">
        <f>14/(K72*240)</f>
        <v>0.01665504824301703</v>
      </c>
    </row>
    <row r="73" spans="1:14" ht="12.75">
      <c r="A73" s="1"/>
      <c r="B73" s="4"/>
      <c r="C73" s="4"/>
      <c r="D73" s="4"/>
      <c r="E73" s="4"/>
      <c r="F73" s="3"/>
      <c r="G73" s="4"/>
      <c r="H73" s="4"/>
      <c r="I73" s="4"/>
      <c r="K73" s="4"/>
      <c r="L73" s="4"/>
      <c r="M73" s="4"/>
      <c r="N73" s="10"/>
    </row>
    <row r="74" spans="1:14" ht="12.75">
      <c r="A74" s="1" t="s">
        <v>58</v>
      </c>
      <c r="B74" s="4">
        <v>3.25</v>
      </c>
      <c r="C74" s="4">
        <v>2.9</v>
      </c>
      <c r="D74" s="4">
        <v>2.883332875</v>
      </c>
      <c r="E74" s="4">
        <v>2</v>
      </c>
      <c r="F74" s="3"/>
      <c r="G74" s="4">
        <v>3.606</v>
      </c>
      <c r="H74" s="4">
        <v>5.307671399999999</v>
      </c>
      <c r="I74" s="4">
        <v>15.735272727272726</v>
      </c>
      <c r="K74" s="4">
        <v>3.606</v>
      </c>
      <c r="L74" s="4">
        <v>5.307671399999999</v>
      </c>
      <c r="M74" s="4">
        <v>15.735272727272726</v>
      </c>
      <c r="N74" s="10">
        <f>14/(K74*240)</f>
        <v>0.016176742466259938</v>
      </c>
    </row>
    <row r="75" spans="1:14" ht="12.75">
      <c r="A75" s="1"/>
      <c r="B75" s="4"/>
      <c r="C75" s="4"/>
      <c r="D75" s="4"/>
      <c r="E75" s="4"/>
      <c r="F75" s="30"/>
      <c r="G75" s="4"/>
      <c r="H75" s="4"/>
      <c r="I75" s="4"/>
      <c r="K75" s="4"/>
      <c r="L75" s="4"/>
      <c r="M75" s="4"/>
      <c r="N75" s="10"/>
    </row>
    <row r="76" spans="1:14" ht="12.75">
      <c r="A76" s="1" t="s">
        <v>59</v>
      </c>
      <c r="B76" s="4">
        <v>4.12</v>
      </c>
      <c r="C76" s="4">
        <v>3</v>
      </c>
      <c r="D76" s="4">
        <v>2.8832500000000003</v>
      </c>
      <c r="E76" s="4">
        <v>2</v>
      </c>
      <c r="G76" s="5"/>
      <c r="H76" s="5"/>
      <c r="N76" s="10"/>
    </row>
    <row r="77" ht="12.75">
      <c r="N77" s="10"/>
    </row>
    <row r="78" ht="12.75">
      <c r="N78" s="10"/>
    </row>
    <row r="79" ht="12.75">
      <c r="N79" s="10"/>
    </row>
    <row r="80" ht="12.75">
      <c r="N80" s="10"/>
    </row>
    <row r="81" ht="12.75">
      <c r="N81" s="10"/>
    </row>
    <row r="82" ht="12.75">
      <c r="N82" s="10"/>
    </row>
    <row r="83" ht="12.75">
      <c r="N83" s="10"/>
    </row>
    <row r="84" ht="12.75">
      <c r="N84" s="10"/>
    </row>
    <row r="85" ht="12.75">
      <c r="N85" s="10"/>
    </row>
    <row r="86" ht="12.75">
      <c r="N86" s="10"/>
    </row>
    <row r="87" ht="12.75">
      <c r="N87" s="10"/>
    </row>
    <row r="88" ht="12.75">
      <c r="N88" s="10"/>
    </row>
    <row r="89" ht="12.75">
      <c r="N89" s="10"/>
    </row>
    <row r="90" ht="12.75">
      <c r="N90" s="10"/>
    </row>
    <row r="91" ht="12.75">
      <c r="N91" s="10"/>
    </row>
    <row r="92" ht="12.75">
      <c r="N92" s="10"/>
    </row>
    <row r="93" ht="12.75">
      <c r="N93" s="10"/>
    </row>
    <row r="94" ht="12.75">
      <c r="N94" s="10"/>
    </row>
    <row r="95" ht="12.75">
      <c r="N95" s="10"/>
    </row>
    <row r="96" ht="12.75">
      <c r="N96" s="10"/>
    </row>
    <row r="97" ht="12.75">
      <c r="N97" s="10"/>
    </row>
    <row r="98" ht="12.75">
      <c r="N98" s="10"/>
    </row>
    <row r="99" ht="12.75">
      <c r="N99" s="10"/>
    </row>
    <row r="100" ht="12.75">
      <c r="N100" s="1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106"/>
  <sheetViews>
    <sheetView defaultGridColor="0" zoomScale="90" zoomScaleNormal="90" colorId="0" workbookViewId="0" topLeftCell="A1">
      <pane xSplit="1" ySplit="11" topLeftCell="B12" activePane="bottomRight" state="frozen"/>
      <selection pane="bottomRight" activeCell="B2" sqref="B2"/>
    </sheetView>
  </sheetViews>
  <sheetFormatPr defaultColWidth="9.140625" defaultRowHeight="12.75"/>
  <cols>
    <col min="1" max="1" width="10.28125" style="0" customWidth="1"/>
    <col min="2" max="2" width="21.8515625" style="0" customWidth="1"/>
    <col min="3" max="3" width="18.00390625" style="0" customWidth="1"/>
    <col min="4" max="4" width="12.140625" style="0" customWidth="1"/>
    <col min="5" max="5" width="17.8515625" style="5" customWidth="1"/>
    <col min="6" max="6" width="12.28125" style="0" customWidth="1"/>
    <col min="7" max="7" width="18.28125" style="5" customWidth="1"/>
    <col min="8" max="8" width="13.57421875" style="0" customWidth="1"/>
    <col min="9" max="9" width="19.140625" style="5" customWidth="1"/>
  </cols>
  <sheetData>
    <row r="1" ht="12.75">
      <c r="B1" s="37" t="s">
        <v>104</v>
      </c>
    </row>
    <row r="4" spans="1:8" ht="12.75">
      <c r="A4" s="1"/>
      <c r="B4" s="9" t="s">
        <v>6</v>
      </c>
      <c r="D4" s="5"/>
      <c r="F4" s="5"/>
      <c r="H4" s="5"/>
    </row>
    <row r="5" spans="1:8" ht="12.75">
      <c r="A5" s="1"/>
      <c r="B5" s="12"/>
      <c r="D5" s="5"/>
      <c r="F5" s="5"/>
      <c r="H5" s="5"/>
    </row>
    <row r="6" spans="1:9" ht="12.75">
      <c r="A6" s="1"/>
      <c r="B6" s="36" t="s">
        <v>122</v>
      </c>
      <c r="D6" s="5"/>
      <c r="E6" s="5"/>
      <c r="F6" s="5"/>
      <c r="G6" s="5"/>
      <c r="H6" s="5"/>
      <c r="I6" s="5"/>
    </row>
    <row r="7" spans="1:9" ht="12.75">
      <c r="A7" s="1"/>
      <c r="B7" s="12"/>
      <c r="D7" s="5"/>
      <c r="E7" s="5"/>
      <c r="F7" s="5"/>
      <c r="G7" s="5"/>
      <c r="H7" s="5"/>
      <c r="I7" s="5"/>
    </row>
    <row r="8" spans="1:9" ht="12.75">
      <c r="A8" s="1"/>
      <c r="B8" s="5"/>
      <c r="D8" s="2" t="s">
        <v>166</v>
      </c>
      <c r="E8" s="2" t="s">
        <v>167</v>
      </c>
      <c r="F8" s="2" t="s">
        <v>74</v>
      </c>
      <c r="G8" s="2" t="s">
        <v>145</v>
      </c>
      <c r="H8" s="2" t="s">
        <v>69</v>
      </c>
      <c r="I8" s="2" t="s">
        <v>145</v>
      </c>
    </row>
    <row r="9" spans="1:9" ht="12.75">
      <c r="A9" s="1"/>
      <c r="B9" s="5"/>
      <c r="C9" s="8"/>
      <c r="D9" s="2" t="s">
        <v>103</v>
      </c>
      <c r="E9" s="2" t="s">
        <v>61</v>
      </c>
      <c r="F9" s="2" t="s">
        <v>136</v>
      </c>
      <c r="G9" s="2" t="s">
        <v>106</v>
      </c>
      <c r="H9" s="2" t="s">
        <v>136</v>
      </c>
      <c r="I9" s="2" t="s">
        <v>105</v>
      </c>
    </row>
    <row r="10" spans="1:9" ht="12.75">
      <c r="A10" s="1" t="s">
        <v>179</v>
      </c>
      <c r="B10" s="3" t="s">
        <v>161</v>
      </c>
      <c r="C10" s="9" t="s">
        <v>92</v>
      </c>
      <c r="D10" s="2" t="s">
        <v>85</v>
      </c>
      <c r="E10" s="2" t="s">
        <v>92</v>
      </c>
      <c r="F10" s="2" t="s">
        <v>86</v>
      </c>
      <c r="G10" s="2" t="s">
        <v>87</v>
      </c>
      <c r="H10" s="2" t="s">
        <v>86</v>
      </c>
      <c r="I10" s="2" t="s">
        <v>87</v>
      </c>
    </row>
    <row r="11" spans="1:9" ht="12.75">
      <c r="A11" s="1" t="s">
        <v>96</v>
      </c>
      <c r="B11" s="3" t="s">
        <v>82</v>
      </c>
      <c r="C11" s="9" t="s">
        <v>131</v>
      </c>
      <c r="D11" s="2" t="s">
        <v>70</v>
      </c>
      <c r="E11" s="2" t="s">
        <v>119</v>
      </c>
      <c r="F11" s="2" t="s">
        <v>89</v>
      </c>
      <c r="G11" s="2" t="s">
        <v>157</v>
      </c>
      <c r="H11" s="2" t="s">
        <v>89</v>
      </c>
      <c r="I11" s="2" t="s">
        <v>157</v>
      </c>
    </row>
    <row r="12" spans="1:9" ht="12.75">
      <c r="A12" s="1"/>
      <c r="B12" s="9" t="s">
        <v>107</v>
      </c>
      <c r="C12" s="9" t="s">
        <v>107</v>
      </c>
      <c r="D12" s="2" t="s">
        <v>117</v>
      </c>
      <c r="E12" s="2" t="s">
        <v>146</v>
      </c>
      <c r="F12" s="2" t="s">
        <v>117</v>
      </c>
      <c r="G12" s="2" t="s">
        <v>92</v>
      </c>
      <c r="H12" s="2" t="s">
        <v>118</v>
      </c>
      <c r="I12" s="2" t="s">
        <v>92</v>
      </c>
    </row>
    <row r="13" spans="1:9" ht="12.75">
      <c r="A13" s="1"/>
      <c r="B13" s="9" t="s">
        <v>1</v>
      </c>
      <c r="C13" s="9" t="s">
        <v>1</v>
      </c>
      <c r="D13" s="5"/>
      <c r="E13" s="5"/>
      <c r="F13" s="5"/>
      <c r="G13" s="5"/>
      <c r="H13" s="5"/>
      <c r="I13" s="5"/>
    </row>
    <row r="14" spans="1:9" ht="12.75">
      <c r="A14" s="1"/>
      <c r="B14" s="12"/>
      <c r="C14" s="12"/>
      <c r="D14" s="5"/>
      <c r="E14" s="5"/>
      <c r="F14" s="5"/>
      <c r="G14" s="5"/>
      <c r="H14" s="5"/>
      <c r="I14" s="5"/>
    </row>
    <row r="15" spans="1:9" ht="12.75">
      <c r="A15" s="1" t="s">
        <v>19</v>
      </c>
      <c r="B15" s="8">
        <v>1.55</v>
      </c>
      <c r="C15" s="8">
        <v>2.7466</v>
      </c>
      <c r="D15" s="5"/>
      <c r="E15" s="5"/>
      <c r="F15" s="5"/>
      <c r="G15" s="5"/>
      <c r="H15" s="5"/>
      <c r="I15" s="5"/>
    </row>
    <row r="16" spans="1:9" ht="12.75">
      <c r="A16" s="1"/>
      <c r="B16" s="8"/>
      <c r="C16" s="8"/>
      <c r="D16" s="5"/>
      <c r="E16" s="5"/>
      <c r="F16" s="5"/>
      <c r="G16" s="5"/>
      <c r="H16" s="5"/>
      <c r="I16" s="5"/>
    </row>
    <row r="17" spans="1:9" ht="12.75">
      <c r="A17" s="1" t="s">
        <v>20</v>
      </c>
      <c r="B17" s="5">
        <f>(B15/C15)*C17</f>
        <v>1.5733276949846364</v>
      </c>
      <c r="C17" s="8">
        <v>2.7879366755127757</v>
      </c>
      <c r="D17" s="5"/>
      <c r="E17" s="5"/>
      <c r="F17" s="5"/>
      <c r="G17" s="5"/>
      <c r="H17" s="5"/>
      <c r="I17" s="5"/>
    </row>
    <row r="18" spans="1:9" ht="12.75">
      <c r="A18" s="1"/>
      <c r="B18" s="5"/>
      <c r="C18" s="8"/>
      <c r="D18" s="5"/>
      <c r="E18" s="5"/>
      <c r="F18" s="5"/>
      <c r="G18" s="5"/>
      <c r="H18" s="5"/>
      <c r="I18" s="5"/>
    </row>
    <row r="19" spans="1:9" ht="12.75">
      <c r="A19" s="1" t="s">
        <v>21</v>
      </c>
      <c r="B19" s="5">
        <f>(B17/C17)*C19</f>
        <v>1.9819970281313448</v>
      </c>
      <c r="C19" s="8">
        <v>3.5120987338487426</v>
      </c>
      <c r="D19" s="5"/>
      <c r="E19" s="5"/>
      <c r="F19" s="5"/>
      <c r="G19" s="5"/>
      <c r="H19" s="5"/>
      <c r="I19" s="5"/>
    </row>
    <row r="20" spans="1:9" ht="12.75">
      <c r="A20" s="1"/>
      <c r="B20" s="5"/>
      <c r="C20" s="8"/>
      <c r="D20" s="5"/>
      <c r="E20" s="5"/>
      <c r="F20" s="5"/>
      <c r="G20" s="5"/>
      <c r="H20" s="5"/>
      <c r="I20" s="5"/>
    </row>
    <row r="21" spans="1:9" ht="12.75">
      <c r="A21" s="1" t="s">
        <v>22</v>
      </c>
      <c r="B21" s="8">
        <v>1.7416666666666665</v>
      </c>
      <c r="C21" s="8">
        <v>2.8743091030159262</v>
      </c>
      <c r="D21" s="4"/>
      <c r="E21" s="5"/>
      <c r="F21" s="4"/>
      <c r="G21" s="5"/>
      <c r="H21" s="5"/>
      <c r="I21" s="5"/>
    </row>
    <row r="22" spans="1:9" ht="12.75">
      <c r="A22" s="1"/>
      <c r="B22" s="8"/>
      <c r="C22" s="8"/>
      <c r="D22" s="4"/>
      <c r="E22" s="5"/>
      <c r="F22" s="4"/>
      <c r="G22" s="5"/>
      <c r="H22" s="5"/>
      <c r="I22" s="5"/>
    </row>
    <row r="23" spans="1:9" ht="12.75">
      <c r="A23" s="1" t="s">
        <v>23</v>
      </c>
      <c r="B23" s="8">
        <v>3.375</v>
      </c>
      <c r="C23" s="8">
        <v>3.7487473618020672</v>
      </c>
      <c r="D23" s="8">
        <v>77.224</v>
      </c>
      <c r="E23" s="5">
        <f>(C23*240)/D23</f>
        <v>11.650514954321144</v>
      </c>
      <c r="F23" s="8">
        <v>5.2</v>
      </c>
      <c r="G23" s="5">
        <f>(C23*240)/F23</f>
        <v>173.01910900624924</v>
      </c>
      <c r="H23" s="5"/>
      <c r="I23" s="5"/>
    </row>
    <row r="24" spans="1:9" ht="12.75">
      <c r="A24" s="1"/>
      <c r="B24" s="8"/>
      <c r="C24" s="8"/>
      <c r="D24" s="8"/>
      <c r="E24" s="5"/>
      <c r="F24" s="8"/>
      <c r="G24" s="5"/>
      <c r="H24" s="5"/>
      <c r="I24" s="5"/>
    </row>
    <row r="25" spans="1:9" ht="12.75">
      <c r="A25" s="1" t="s">
        <v>24</v>
      </c>
      <c r="B25" s="8">
        <v>2.944162991666667</v>
      </c>
      <c r="C25" s="8">
        <v>4.3299606336639505</v>
      </c>
      <c r="D25" s="8">
        <v>111.48800000000001</v>
      </c>
      <c r="E25" s="5">
        <f>(C25*240)/D25</f>
        <v>9.32109780495971</v>
      </c>
      <c r="F25" s="8">
        <v>6</v>
      </c>
      <c r="G25" s="5">
        <f>(C25*240)/F25</f>
        <v>173.19842534655803</v>
      </c>
      <c r="H25" s="5"/>
      <c r="I25" s="5"/>
    </row>
    <row r="26" spans="1:9" ht="12.75">
      <c r="A26" s="1"/>
      <c r="B26" s="8"/>
      <c r="C26" s="8"/>
      <c r="D26" s="8"/>
      <c r="E26" s="5"/>
      <c r="F26" s="8"/>
      <c r="G26" s="5"/>
      <c r="H26" s="5"/>
      <c r="I26" s="5"/>
    </row>
    <row r="27" spans="1:9" ht="12.75">
      <c r="A27" s="1" t="s">
        <v>25</v>
      </c>
      <c r="B27" s="8">
        <v>3.4491666666666667</v>
      </c>
      <c r="C27" s="8">
        <v>4.857406024</v>
      </c>
      <c r="D27" s="8">
        <v>120.26399999999998</v>
      </c>
      <c r="E27" s="5">
        <f>(C27*240)/D27</f>
        <v>9.69348637796847</v>
      </c>
      <c r="F27" s="8">
        <v>6.85</v>
      </c>
      <c r="G27" s="5">
        <f>(C27*240)/F27</f>
        <v>170.18648843211682</v>
      </c>
      <c r="H27" s="5"/>
      <c r="I27" s="5"/>
    </row>
    <row r="28" spans="1:9" ht="12.75">
      <c r="A28" s="1"/>
      <c r="B28" s="8"/>
      <c r="C28" s="8"/>
      <c r="D28" s="8"/>
      <c r="E28" s="5"/>
      <c r="F28" s="8"/>
      <c r="G28" s="5"/>
      <c r="H28" s="5"/>
      <c r="I28" s="5"/>
    </row>
    <row r="29" spans="1:9" ht="12.75">
      <c r="A29" s="1" t="s">
        <v>26</v>
      </c>
      <c r="B29" s="8">
        <v>4.469166666666667</v>
      </c>
      <c r="C29" s="8">
        <v>5.377</v>
      </c>
      <c r="D29" s="8">
        <v>136.898</v>
      </c>
      <c r="E29" s="5">
        <f>(C29*240)/D29</f>
        <v>9.426580373708893</v>
      </c>
      <c r="F29" s="8">
        <v>8</v>
      </c>
      <c r="G29" s="5">
        <f>(C29*240)/F29</f>
        <v>161.31</v>
      </c>
      <c r="H29" s="5"/>
      <c r="I29" s="5"/>
    </row>
    <row r="30" spans="1:9" ht="12.75">
      <c r="A30" s="1"/>
      <c r="B30" s="8"/>
      <c r="C30" s="8"/>
      <c r="D30" s="8"/>
      <c r="E30" s="5"/>
      <c r="F30" s="8"/>
      <c r="G30" s="5"/>
      <c r="H30" s="5"/>
      <c r="I30" s="5"/>
    </row>
    <row r="31" spans="1:9" ht="12.75">
      <c r="A31" s="1" t="s">
        <v>27</v>
      </c>
      <c r="B31" s="8">
        <v>5.7050032250000005</v>
      </c>
      <c r="C31" s="8">
        <v>5.332594522</v>
      </c>
      <c r="D31" s="8">
        <v>146.884</v>
      </c>
      <c r="E31" s="5">
        <f>(C31*240)/D31</f>
        <v>8.71315245554315</v>
      </c>
      <c r="F31" s="8">
        <v>8</v>
      </c>
      <c r="G31" s="5">
        <f>(C31*240)/F31</f>
        <v>159.97783566</v>
      </c>
      <c r="I31" s="5"/>
    </row>
    <row r="32" spans="1:9" ht="12.75">
      <c r="A32" s="1"/>
      <c r="B32" s="8"/>
      <c r="C32" s="8"/>
      <c r="D32" s="8"/>
      <c r="E32" s="5"/>
      <c r="F32" s="8"/>
      <c r="G32" s="5"/>
      <c r="I32" s="5"/>
    </row>
    <row r="33" spans="1:9" ht="12.75">
      <c r="A33" s="1" t="s">
        <v>28</v>
      </c>
      <c r="B33" s="8">
        <v>6.976875</v>
      </c>
      <c r="C33" s="8">
        <v>6.889999399999999</v>
      </c>
      <c r="D33" s="8">
        <v>142.26399999999998</v>
      </c>
      <c r="E33" s="5">
        <f>(C33*240)/D33</f>
        <v>11.623459596243604</v>
      </c>
      <c r="F33" s="8">
        <v>8.8</v>
      </c>
      <c r="G33" s="5">
        <f>(C33*240)/F33</f>
        <v>187.9090745454545</v>
      </c>
      <c r="H33" s="5"/>
      <c r="I33" s="5"/>
    </row>
    <row r="34" spans="1:9" ht="12.75">
      <c r="A34" s="1"/>
      <c r="B34" s="8"/>
      <c r="C34" s="8"/>
      <c r="D34" s="8"/>
      <c r="E34" s="5"/>
      <c r="F34" s="8"/>
      <c r="G34" s="5"/>
      <c r="H34" s="5"/>
      <c r="I34" s="5"/>
    </row>
    <row r="35" spans="1:9" ht="12.75">
      <c r="A35" s="1" t="s">
        <v>29</v>
      </c>
      <c r="B35" s="8">
        <v>6.997569444444444</v>
      </c>
      <c r="C35" s="8">
        <v>7.5</v>
      </c>
      <c r="D35" s="8">
        <v>151.892</v>
      </c>
      <c r="E35" s="5">
        <f>(C35*240)/D35</f>
        <v>11.85052537329155</v>
      </c>
      <c r="F35" s="8">
        <v>8.8</v>
      </c>
      <c r="G35" s="5">
        <f>(C35*240)/F35</f>
        <v>204.54545454545453</v>
      </c>
      <c r="H35" s="5"/>
      <c r="I35" s="5"/>
    </row>
    <row r="36" spans="1:9" ht="12.75">
      <c r="A36" s="1"/>
      <c r="B36" s="8"/>
      <c r="C36" s="8"/>
      <c r="D36" s="8"/>
      <c r="E36" s="5"/>
      <c r="F36" s="8"/>
      <c r="G36" s="5"/>
      <c r="H36" s="5"/>
      <c r="I36" s="5"/>
    </row>
    <row r="37" spans="1:9" ht="12.75">
      <c r="A37" s="1" t="s">
        <v>30</v>
      </c>
      <c r="B37" s="5">
        <f>(B35/C35)*C37</f>
        <v>5.558869166666667</v>
      </c>
      <c r="C37" s="8">
        <v>5.958</v>
      </c>
      <c r="D37" s="8">
        <v>159.06</v>
      </c>
      <c r="E37" s="5">
        <f>(C37*240)/D37</f>
        <v>8.989815164089023</v>
      </c>
      <c r="F37" s="8">
        <v>10.86666666</v>
      </c>
      <c r="G37" s="5">
        <f>(C37*240)/F37</f>
        <v>131.58773014207836</v>
      </c>
      <c r="H37" s="5"/>
      <c r="I37" s="5"/>
    </row>
    <row r="38" spans="1:9" ht="12.75">
      <c r="A38" s="1"/>
      <c r="B38" s="5"/>
      <c r="C38" s="8"/>
      <c r="D38" s="8"/>
      <c r="E38" s="5"/>
      <c r="F38" s="8"/>
      <c r="G38" s="5"/>
      <c r="H38" s="5"/>
      <c r="I38" s="5"/>
    </row>
    <row r="39" spans="1:9" ht="12.75">
      <c r="A39" s="1" t="s">
        <v>31</v>
      </c>
      <c r="B39" s="5">
        <f>(B37/C37)*C39</f>
        <v>5.167005277777778</v>
      </c>
      <c r="C39" s="8">
        <v>5.538</v>
      </c>
      <c r="D39" s="8">
        <v>112.73400000000001</v>
      </c>
      <c r="E39" s="5">
        <f>(C39*240)/D39</f>
        <v>11.789877055724094</v>
      </c>
      <c r="F39" s="8">
        <v>9</v>
      </c>
      <c r="G39" s="5">
        <f>(C39*240)/F39</f>
        <v>147.68</v>
      </c>
      <c r="H39" s="5"/>
      <c r="I39" s="5"/>
    </row>
    <row r="40" spans="1:9" ht="12.75">
      <c r="A40" s="1"/>
      <c r="B40" s="5"/>
      <c r="C40" s="8"/>
      <c r="D40" s="8"/>
      <c r="E40" s="5"/>
      <c r="F40" s="8"/>
      <c r="G40" s="5"/>
      <c r="H40" s="5"/>
      <c r="I40" s="5"/>
    </row>
    <row r="41" spans="1:9" ht="12.75">
      <c r="A41" s="1" t="s">
        <v>33</v>
      </c>
      <c r="B41" s="5">
        <f>(B39/C39)*C41</f>
        <v>5.3731420109953705</v>
      </c>
      <c r="C41" s="8">
        <f>(C39+C43)/2</f>
        <v>5.7589375</v>
      </c>
      <c r="D41" s="8">
        <v>114.5</v>
      </c>
      <c r="E41" s="5">
        <f>(C41*240)/D41</f>
        <v>12.07113537117904</v>
      </c>
      <c r="F41" s="8">
        <v>9.85</v>
      </c>
      <c r="G41" s="5">
        <f>(C41*240)/F41</f>
        <v>140.31928934010153</v>
      </c>
      <c r="H41" s="5"/>
      <c r="I41" s="5"/>
    </row>
    <row r="42" spans="1:9" ht="12.75">
      <c r="A42" s="1"/>
      <c r="B42" s="5"/>
      <c r="C42" s="8"/>
      <c r="D42" s="8"/>
      <c r="E42" s="5"/>
      <c r="F42" s="8"/>
      <c r="G42" s="5"/>
      <c r="H42" s="5"/>
      <c r="I42" s="5"/>
    </row>
    <row r="43" spans="1:9" ht="12.75">
      <c r="A43" s="1" t="s">
        <v>34</v>
      </c>
      <c r="B43" s="5">
        <f>(B41/C41)*C43</f>
        <v>5.579278744212963</v>
      </c>
      <c r="C43" s="8">
        <v>5.979875</v>
      </c>
      <c r="D43" s="8">
        <v>111.49399999999999</v>
      </c>
      <c r="E43" s="5">
        <f>(C43*240)/D43</f>
        <v>12.872172493587101</v>
      </c>
      <c r="F43" s="8">
        <v>10</v>
      </c>
      <c r="G43" s="5">
        <f>(C43*240)/F43</f>
        <v>143.517</v>
      </c>
      <c r="H43" s="5"/>
      <c r="I43" s="5"/>
    </row>
    <row r="44" spans="1:9" ht="12.75">
      <c r="A44" s="1"/>
      <c r="B44" s="5"/>
      <c r="C44" s="8"/>
      <c r="D44" s="8"/>
      <c r="E44" s="5"/>
      <c r="F44" s="8"/>
      <c r="G44" s="5"/>
      <c r="H44" s="5"/>
      <c r="I44" s="5"/>
    </row>
    <row r="45" spans="1:9" ht="12.75">
      <c r="A45" s="1" t="s">
        <v>35</v>
      </c>
      <c r="B45" s="8">
        <v>5.235833333333333</v>
      </c>
      <c r="C45" s="8">
        <v>5.8434</v>
      </c>
      <c r="D45" s="8">
        <v>131.588</v>
      </c>
      <c r="E45" s="5">
        <f>(C45*240)/D45</f>
        <v>10.657628355169164</v>
      </c>
      <c r="F45" s="8">
        <v>10</v>
      </c>
      <c r="G45" s="5">
        <f>(C45*240)/F45</f>
        <v>140.2416</v>
      </c>
      <c r="H45" s="5"/>
      <c r="I45" s="5"/>
    </row>
    <row r="46" spans="1:9" ht="12.75">
      <c r="A46" s="1"/>
      <c r="B46" s="8"/>
      <c r="C46" s="8"/>
      <c r="D46" s="8"/>
      <c r="E46" s="5"/>
      <c r="F46" s="8"/>
      <c r="G46" s="5"/>
      <c r="H46" s="5"/>
      <c r="I46" s="5"/>
    </row>
    <row r="47" spans="1:9" ht="12.75">
      <c r="A47" s="1" t="s">
        <v>36</v>
      </c>
      <c r="B47" s="8">
        <v>4.805</v>
      </c>
      <c r="C47" s="8">
        <v>5.853000000000001</v>
      </c>
      <c r="D47" s="8">
        <v>121.454</v>
      </c>
      <c r="E47" s="5">
        <f>(C47*240)/D47</f>
        <v>11.565860325720028</v>
      </c>
      <c r="F47" s="8">
        <v>10</v>
      </c>
      <c r="G47" s="5">
        <f>(C47*240)/F47</f>
        <v>140.47200000000004</v>
      </c>
      <c r="H47" s="5"/>
      <c r="I47" s="5"/>
    </row>
    <row r="48" spans="1:9" ht="12.75">
      <c r="A48" s="1"/>
      <c r="B48" s="8"/>
      <c r="C48" s="8"/>
      <c r="D48" s="8"/>
      <c r="E48" s="5"/>
      <c r="F48" s="8"/>
      <c r="G48" s="5"/>
      <c r="H48" s="5"/>
      <c r="I48" s="5"/>
    </row>
    <row r="49" spans="1:9" ht="12.75">
      <c r="A49" s="1" t="s">
        <v>37</v>
      </c>
      <c r="B49" s="8">
        <v>4.9350000000000005</v>
      </c>
      <c r="C49" s="8">
        <v>6.0766</v>
      </c>
      <c r="D49" s="8">
        <v>136.50400000000002</v>
      </c>
      <c r="E49" s="5">
        <f>(C49*240)/D49</f>
        <v>10.683818789192989</v>
      </c>
      <c r="F49" s="8">
        <v>10.2</v>
      </c>
      <c r="G49" s="5">
        <f>(C49*240)/F49</f>
        <v>142.97882352941178</v>
      </c>
      <c r="H49" s="5"/>
      <c r="I49" s="5"/>
    </row>
    <row r="50" spans="1:9" ht="12.75">
      <c r="A50" s="1"/>
      <c r="B50" s="8"/>
      <c r="C50" s="8"/>
      <c r="D50" s="8"/>
      <c r="E50" s="5"/>
      <c r="F50" s="8"/>
      <c r="G50" s="5"/>
      <c r="H50" s="5"/>
      <c r="I50" s="5"/>
    </row>
    <row r="51" spans="1:9" ht="12.75">
      <c r="A51" s="1" t="s">
        <v>38</v>
      </c>
      <c r="B51" s="8">
        <v>4.870833333333334</v>
      </c>
      <c r="C51" s="8">
        <v>5.9968</v>
      </c>
      <c r="D51" s="8">
        <v>141.156</v>
      </c>
      <c r="E51" s="5">
        <f>(C51*240)/D51</f>
        <v>10.196038425571707</v>
      </c>
      <c r="F51" s="8">
        <v>10.2</v>
      </c>
      <c r="G51" s="5">
        <f>(C51*240)/F51</f>
        <v>141.10117647058823</v>
      </c>
      <c r="H51" s="5"/>
      <c r="I51" s="5"/>
    </row>
    <row r="52" spans="1:9" ht="12.75">
      <c r="A52" s="1"/>
      <c r="B52" s="8"/>
      <c r="C52" s="8"/>
      <c r="D52" s="8"/>
      <c r="E52" s="5"/>
      <c r="F52" s="8"/>
      <c r="G52" s="5"/>
      <c r="H52" s="5"/>
      <c r="I52" s="5"/>
    </row>
    <row r="53" spans="1:9" ht="12.75">
      <c r="A53" s="1" t="s">
        <v>39</v>
      </c>
      <c r="B53" s="8">
        <v>5.225833333333334</v>
      </c>
      <c r="C53" s="8">
        <v>6.0466</v>
      </c>
      <c r="D53" s="8">
        <v>151.82</v>
      </c>
      <c r="E53" s="5">
        <f>(C53*240)/D53</f>
        <v>9.558582531945726</v>
      </c>
      <c r="F53" s="8">
        <v>10.2</v>
      </c>
      <c r="G53" s="5">
        <f>(C53*240)/F53</f>
        <v>142.2729411764706</v>
      </c>
      <c r="H53" s="5"/>
      <c r="I53" s="5"/>
    </row>
    <row r="54" spans="1:9" ht="12.75">
      <c r="A54" s="1"/>
      <c r="B54" s="8"/>
      <c r="C54" s="8"/>
      <c r="D54" s="8"/>
      <c r="E54" s="5"/>
      <c r="F54" s="8"/>
      <c r="G54" s="5"/>
      <c r="H54" s="5"/>
      <c r="I54" s="5"/>
    </row>
    <row r="55" spans="1:9" ht="12.75">
      <c r="A55" s="1" t="s">
        <v>40</v>
      </c>
      <c r="B55" s="8">
        <v>5.432499999999999</v>
      </c>
      <c r="C55" s="8">
        <v>7.061200132000001</v>
      </c>
      <c r="D55" s="8">
        <v>158.61399999999998</v>
      </c>
      <c r="E55" s="5">
        <f>(C55*240)/D55</f>
        <v>10.684353409409008</v>
      </c>
      <c r="F55" s="8">
        <v>10.8</v>
      </c>
      <c r="G55" s="5">
        <f>(C55*240)/F55</f>
        <v>156.9155584888889</v>
      </c>
      <c r="H55" s="5"/>
      <c r="I55" s="5"/>
    </row>
    <row r="56" spans="1:9" ht="12.75">
      <c r="A56" s="1"/>
      <c r="B56" s="8"/>
      <c r="C56" s="8"/>
      <c r="D56" s="8"/>
      <c r="E56" s="5"/>
      <c r="F56" s="8"/>
      <c r="G56" s="5"/>
      <c r="H56" s="5"/>
      <c r="I56" s="5"/>
    </row>
    <row r="57" spans="1:9" ht="12.75">
      <c r="A57" s="1" t="s">
        <v>41</v>
      </c>
      <c r="B57" s="8">
        <v>5.533333333333334</v>
      </c>
      <c r="C57" s="8">
        <v>7.181598679999999</v>
      </c>
      <c r="D57" s="8">
        <v>180.456</v>
      </c>
      <c r="E57" s="5">
        <f>(C57*240)/D57</f>
        <v>9.551268360154275</v>
      </c>
      <c r="F57" s="8">
        <v>10.8</v>
      </c>
      <c r="G57" s="5">
        <f>(C57*240)/F57</f>
        <v>159.59108177777776</v>
      </c>
      <c r="H57" s="8">
        <v>6.666666666666667</v>
      </c>
      <c r="I57" s="5">
        <f>(C57*240)/H57</f>
        <v>258.53755247999993</v>
      </c>
    </row>
    <row r="58" spans="1:9" ht="12.75">
      <c r="A58" s="1"/>
      <c r="B58" s="8"/>
      <c r="C58" s="8"/>
      <c r="D58" s="8"/>
      <c r="E58" s="5"/>
      <c r="F58" s="8"/>
      <c r="G58" s="5"/>
      <c r="H58" s="8"/>
      <c r="I58" s="5"/>
    </row>
    <row r="59" spans="1:9" ht="12.75">
      <c r="A59" s="1" t="s">
        <v>42</v>
      </c>
      <c r="B59" s="8">
        <v>5.660833333333333</v>
      </c>
      <c r="C59" s="8">
        <v>8.008406828</v>
      </c>
      <c r="D59" s="8">
        <v>145.264</v>
      </c>
      <c r="E59" s="5">
        <f>(C59*240)/D59</f>
        <v>13.231204143628151</v>
      </c>
      <c r="F59" s="8">
        <v>11</v>
      </c>
      <c r="G59" s="5">
        <f>(C59*240)/F59</f>
        <v>174.72887624727272</v>
      </c>
      <c r="H59" s="8">
        <v>7.733333333333334</v>
      </c>
      <c r="I59" s="5">
        <f>(C59*240)/H59</f>
        <v>248.53676362758617</v>
      </c>
    </row>
    <row r="60" spans="1:9" ht="12.75">
      <c r="A60" s="1"/>
      <c r="B60" s="8"/>
      <c r="C60" s="8"/>
      <c r="D60" s="8"/>
      <c r="E60" s="5"/>
      <c r="F60" s="8"/>
      <c r="G60" s="5"/>
      <c r="H60" s="8"/>
      <c r="I60" s="5"/>
    </row>
    <row r="61" spans="1:9" ht="12.75">
      <c r="A61" s="1" t="s">
        <v>43</v>
      </c>
      <c r="B61" s="8">
        <v>5.7</v>
      </c>
      <c r="C61" s="8">
        <v>7.719200000000001</v>
      </c>
      <c r="D61" s="8">
        <v>139.49</v>
      </c>
      <c r="E61" s="5">
        <f>(C61*240)/D61</f>
        <v>13.281296150261667</v>
      </c>
      <c r="F61" s="8">
        <v>11</v>
      </c>
      <c r="G61" s="5">
        <f>(C61*240)/F61</f>
        <v>168.4189090909091</v>
      </c>
      <c r="H61" s="8">
        <v>8</v>
      </c>
      <c r="I61" s="5">
        <f>(C61*240)/H61</f>
        <v>231.57600000000002</v>
      </c>
    </row>
    <row r="62" spans="1:9" ht="12.75">
      <c r="A62" s="1"/>
      <c r="B62" s="8"/>
      <c r="C62" s="8"/>
      <c r="D62" s="8"/>
      <c r="E62" s="5"/>
      <c r="F62" s="8"/>
      <c r="G62" s="5"/>
      <c r="H62" s="8"/>
      <c r="I62" s="5"/>
    </row>
    <row r="63" spans="1:9" ht="12.75">
      <c r="A63" s="1" t="s">
        <v>44</v>
      </c>
      <c r="B63" s="8">
        <v>5.635</v>
      </c>
      <c r="C63" s="8">
        <v>6.828100000000001</v>
      </c>
      <c r="D63" s="8">
        <v>127.926</v>
      </c>
      <c r="E63" s="5">
        <f>(C63*240)/D63</f>
        <v>12.81009333520942</v>
      </c>
      <c r="F63" s="8">
        <v>11</v>
      </c>
      <c r="G63" s="5">
        <f>(C63*240)/F63</f>
        <v>148.9767272727273</v>
      </c>
      <c r="H63" s="8">
        <v>8</v>
      </c>
      <c r="I63" s="5">
        <f>(C63*240)/H63</f>
        <v>204.84300000000002</v>
      </c>
    </row>
    <row r="64" spans="1:9" ht="12.75">
      <c r="A64" s="1"/>
      <c r="B64" s="8"/>
      <c r="C64" s="8"/>
      <c r="D64" s="8"/>
      <c r="E64" s="5"/>
      <c r="F64" s="8"/>
      <c r="G64" s="5"/>
      <c r="H64" s="8"/>
      <c r="I64" s="5"/>
    </row>
    <row r="65" spans="1:9" ht="12.75">
      <c r="A65" s="1" t="s">
        <v>46</v>
      </c>
      <c r="B65" s="8">
        <v>5.655833333333333</v>
      </c>
      <c r="C65" s="8">
        <v>7.8566</v>
      </c>
      <c r="D65" s="8">
        <v>149.838</v>
      </c>
      <c r="E65" s="5">
        <f>(C65*240)/D65</f>
        <v>12.58415088295359</v>
      </c>
      <c r="F65" s="8">
        <v>11</v>
      </c>
      <c r="G65" s="5">
        <f>(C65*240)/F65</f>
        <v>171.4167272727273</v>
      </c>
      <c r="H65" s="8">
        <v>8</v>
      </c>
      <c r="I65" s="5">
        <f>(C65*240)/H65</f>
        <v>235.698</v>
      </c>
    </row>
    <row r="66" spans="1:9" ht="12.75">
      <c r="A66" s="1"/>
      <c r="B66" s="8"/>
      <c r="C66" s="8"/>
      <c r="D66" s="8"/>
      <c r="E66" s="5"/>
      <c r="F66" s="8"/>
      <c r="G66" s="5"/>
      <c r="H66" s="8"/>
      <c r="I66" s="5"/>
    </row>
    <row r="67" spans="1:9" ht="12.75">
      <c r="A67" s="1" t="s">
        <v>47</v>
      </c>
      <c r="B67" s="8">
        <v>5.206665291666667</v>
      </c>
      <c r="C67" s="8">
        <v>8</v>
      </c>
      <c r="D67" s="8">
        <v>113.93</v>
      </c>
      <c r="E67" s="5">
        <f>(C67*240)/D67</f>
        <v>16.85245326077416</v>
      </c>
      <c r="F67" s="8">
        <v>11</v>
      </c>
      <c r="G67" s="5">
        <f>(C67*240)/F67</f>
        <v>174.54545454545453</v>
      </c>
      <c r="H67" s="8">
        <v>8</v>
      </c>
      <c r="I67" s="5">
        <f>(C67*240)/H67</f>
        <v>240</v>
      </c>
    </row>
    <row r="68" spans="1:9" ht="12.75">
      <c r="A68" s="1"/>
      <c r="B68" s="8"/>
      <c r="C68" s="8"/>
      <c r="D68" s="8"/>
      <c r="E68" s="5"/>
      <c r="F68" s="8"/>
      <c r="G68" s="5"/>
      <c r="H68" s="8"/>
      <c r="I68" s="5"/>
    </row>
    <row r="69" spans="1:9" ht="12.75">
      <c r="A69" s="1" t="s">
        <v>48</v>
      </c>
      <c r="B69" s="8">
        <v>4.89</v>
      </c>
      <c r="C69" s="8">
        <v>8.1875</v>
      </c>
      <c r="D69" s="8">
        <v>121.596</v>
      </c>
      <c r="E69" s="5">
        <f>(C69*240)/D69</f>
        <v>16.160071054968913</v>
      </c>
      <c r="F69" s="8">
        <v>11</v>
      </c>
      <c r="G69" s="5">
        <f>(C69*240)/F69</f>
        <v>178.63636363636363</v>
      </c>
      <c r="H69" s="8">
        <v>8</v>
      </c>
      <c r="I69" s="5">
        <f>(C69*240)/H69</f>
        <v>245.625</v>
      </c>
    </row>
    <row r="70" spans="1:9" ht="12.75">
      <c r="A70" s="1"/>
      <c r="B70" s="8"/>
      <c r="C70" s="8"/>
      <c r="D70" s="8"/>
      <c r="E70" s="5"/>
      <c r="F70" s="8"/>
      <c r="G70" s="5"/>
      <c r="H70" s="8"/>
      <c r="I70" s="5"/>
    </row>
    <row r="71" spans="1:9" ht="12.75">
      <c r="A71" s="1" t="s">
        <v>49</v>
      </c>
      <c r="B71" s="8">
        <v>5.52</v>
      </c>
      <c r="C71" s="8">
        <v>8.690000000000001</v>
      </c>
      <c r="D71" s="8">
        <v>123.33999999999999</v>
      </c>
      <c r="E71" s="5">
        <f>(C71*240)/D71</f>
        <v>16.909356251013463</v>
      </c>
      <c r="F71" s="8">
        <v>11</v>
      </c>
      <c r="G71" s="5">
        <f>(C71*240)/F71</f>
        <v>189.60000000000002</v>
      </c>
      <c r="H71" s="8">
        <v>8</v>
      </c>
      <c r="I71" s="5">
        <f>(C71*240)/H71</f>
        <v>260.70000000000005</v>
      </c>
    </row>
    <row r="72" spans="1:9" ht="12.75">
      <c r="A72" s="1"/>
      <c r="B72" s="8"/>
      <c r="C72" s="8"/>
      <c r="D72" s="8"/>
      <c r="E72" s="5"/>
      <c r="F72" s="8"/>
      <c r="G72" s="5"/>
      <c r="H72" s="8"/>
      <c r="I72" s="5"/>
    </row>
    <row r="73" spans="1:9" ht="12.75">
      <c r="A73" s="1" t="s">
        <v>50</v>
      </c>
      <c r="B73" s="8">
        <v>6.715000000000001</v>
      </c>
      <c r="C73" s="8">
        <v>9.0625</v>
      </c>
      <c r="D73" s="8">
        <v>146.476</v>
      </c>
      <c r="E73" s="5">
        <f>(C73*240)/D73</f>
        <v>14.848848958191104</v>
      </c>
      <c r="F73" s="5"/>
      <c r="G73" s="5"/>
      <c r="H73" s="8">
        <v>8</v>
      </c>
      <c r="I73" s="5">
        <f>(C73*240)/H73</f>
        <v>271.875</v>
      </c>
    </row>
    <row r="74" spans="1:9" ht="12.75">
      <c r="A74" s="1"/>
      <c r="B74" s="8"/>
      <c r="C74" s="8"/>
      <c r="D74" s="8"/>
      <c r="E74" s="5"/>
      <c r="F74" s="5"/>
      <c r="G74" s="5"/>
      <c r="H74" s="8"/>
      <c r="I74" s="5"/>
    </row>
    <row r="75" spans="1:9" ht="12.75">
      <c r="A75" s="1" t="s">
        <v>51</v>
      </c>
      <c r="B75" s="8">
        <v>8.459999999999999</v>
      </c>
      <c r="C75" s="8">
        <v>10.9976</v>
      </c>
      <c r="D75" s="8">
        <v>200.86200000000002</v>
      </c>
      <c r="E75" s="5">
        <f>(C75*240)/D75</f>
        <v>13.140484511754337</v>
      </c>
      <c r="F75" s="5"/>
      <c r="G75" s="5"/>
      <c r="H75" s="8">
        <v>8</v>
      </c>
      <c r="I75" s="5">
        <f>(C75*240)/H75</f>
        <v>329.928</v>
      </c>
    </row>
    <row r="76" spans="1:9" ht="12.75">
      <c r="A76" s="1"/>
      <c r="B76" s="8"/>
      <c r="C76" s="8"/>
      <c r="D76" s="8"/>
      <c r="E76" s="5"/>
      <c r="F76" s="5"/>
      <c r="G76" s="5"/>
      <c r="H76" s="8"/>
      <c r="I76" s="5"/>
    </row>
    <row r="77" spans="1:9" ht="12.75">
      <c r="A77" s="1" t="s">
        <v>52</v>
      </c>
      <c r="B77" s="8">
        <v>12.26</v>
      </c>
      <c r="C77" s="8">
        <v>16.9142</v>
      </c>
      <c r="D77" s="8">
        <v>242.01799999999994</v>
      </c>
      <c r="E77" s="5">
        <f>(C77*240)/D77</f>
        <v>16.773165632308345</v>
      </c>
      <c r="F77" s="5"/>
      <c r="G77" s="5"/>
      <c r="H77" s="8">
        <v>8.6</v>
      </c>
      <c r="I77" s="5">
        <f>(C77*240)/H77</f>
        <v>472.0241860465117</v>
      </c>
    </row>
    <row r="78" spans="1:9" ht="12.75">
      <c r="A78" s="1"/>
      <c r="B78" s="8"/>
      <c r="C78" s="8"/>
      <c r="D78" s="8"/>
      <c r="E78" s="5"/>
      <c r="F78" s="5"/>
      <c r="G78" s="5"/>
      <c r="H78" s="8"/>
      <c r="I78" s="5"/>
    </row>
    <row r="79" spans="1:9" ht="12.75">
      <c r="A79" s="1" t="s">
        <v>53</v>
      </c>
      <c r="B79" s="8">
        <v>12.85</v>
      </c>
      <c r="C79" s="8">
        <v>14.3667</v>
      </c>
      <c r="D79" s="8">
        <v>195.352</v>
      </c>
      <c r="E79" s="5">
        <f>(C79*240)/D79</f>
        <v>17.65023137720627</v>
      </c>
      <c r="F79" s="5"/>
      <c r="G79" s="5"/>
      <c r="H79" s="8">
        <v>8</v>
      </c>
      <c r="I79" s="5">
        <f>(C79*240)/H79</f>
        <v>431.001</v>
      </c>
    </row>
    <row r="80" spans="1:9" ht="12.75">
      <c r="A80" s="1"/>
      <c r="B80" s="8"/>
      <c r="C80" s="8"/>
      <c r="D80" s="8"/>
      <c r="E80" s="5"/>
      <c r="F80" s="5"/>
      <c r="G80" s="5"/>
      <c r="H80" s="8"/>
      <c r="I80" s="5"/>
    </row>
    <row r="81" spans="1:9" ht="12.75">
      <c r="A81" s="1" t="s">
        <v>55</v>
      </c>
      <c r="B81" s="8">
        <v>11.5</v>
      </c>
      <c r="C81" s="8">
        <v>14.666999999999998</v>
      </c>
      <c r="D81" s="8">
        <v>131.05588267107345</v>
      </c>
      <c r="E81" s="5">
        <f>(C81*240)/D81</f>
        <v>26.859381877841862</v>
      </c>
      <c r="F81" s="5"/>
      <c r="G81" s="5"/>
      <c r="H81" s="8">
        <v>8.133333333333331</v>
      </c>
      <c r="I81" s="5">
        <f>(C81*240)/H81</f>
        <v>432.79672131147544</v>
      </c>
    </row>
    <row r="82" spans="1:9" ht="12.75">
      <c r="A82" s="1"/>
      <c r="B82" s="8"/>
      <c r="C82" s="8"/>
      <c r="D82" s="8"/>
      <c r="E82" s="5"/>
      <c r="F82" s="5"/>
      <c r="G82" s="5"/>
      <c r="H82" s="8"/>
      <c r="I82" s="5"/>
    </row>
    <row r="83" spans="1:9" ht="12.75">
      <c r="A83" s="1" t="s">
        <v>56</v>
      </c>
      <c r="B83" s="8">
        <v>11.1</v>
      </c>
      <c r="C83" s="8">
        <v>14.666999999999998</v>
      </c>
      <c r="D83" s="8">
        <v>143.08046045218993</v>
      </c>
      <c r="E83" s="5">
        <f>(C83*240)/D83</f>
        <v>24.60210142513644</v>
      </c>
      <c r="F83" s="5"/>
      <c r="G83" s="5"/>
      <c r="H83" s="8">
        <v>8.166666666666666</v>
      </c>
      <c r="I83" s="5">
        <f>(C83*240)/H83</f>
        <v>431.03020408163263</v>
      </c>
    </row>
    <row r="84" spans="1:9" ht="12.75">
      <c r="A84" s="1"/>
      <c r="B84" s="8"/>
      <c r="C84" s="8"/>
      <c r="D84" s="8"/>
      <c r="E84" s="5"/>
      <c r="F84" s="5"/>
      <c r="G84" s="5"/>
      <c r="H84" s="8"/>
      <c r="I84" s="5"/>
    </row>
    <row r="85" spans="1:9" ht="12.75">
      <c r="A85" s="1" t="s">
        <v>57</v>
      </c>
      <c r="B85" s="8">
        <v>11.74</v>
      </c>
      <c r="C85" s="8">
        <v>14.130199999999999</v>
      </c>
      <c r="D85" s="8">
        <v>130.93554375422548</v>
      </c>
      <c r="E85" s="5">
        <f>(C85*240)/D85</f>
        <v>25.90013301785795</v>
      </c>
      <c r="F85" s="5"/>
      <c r="G85" s="5"/>
      <c r="H85" s="8">
        <v>8.166666666666666</v>
      </c>
      <c r="I85" s="5">
        <f>(C85*240)/H85</f>
        <v>415.25485714285713</v>
      </c>
    </row>
    <row r="86" spans="1:9" ht="12.75">
      <c r="A86" s="1"/>
      <c r="B86" s="8"/>
      <c r="C86" s="8"/>
      <c r="D86" s="8"/>
      <c r="E86" s="5"/>
      <c r="F86" s="5"/>
      <c r="G86" s="5"/>
      <c r="H86" s="8"/>
      <c r="I86" s="5"/>
    </row>
    <row r="87" spans="1:9" ht="12.75">
      <c r="A87" s="1" t="s">
        <v>58</v>
      </c>
      <c r="B87" s="8">
        <v>12.75</v>
      </c>
      <c r="C87" s="8">
        <v>13</v>
      </c>
      <c r="D87" s="8">
        <v>157.28550033801582</v>
      </c>
      <c r="E87" s="5">
        <f>(C87*240)/D87</f>
        <v>19.83653924420837</v>
      </c>
      <c r="F87" s="5"/>
      <c r="G87" s="5"/>
      <c r="H87" s="8">
        <v>8.966666666666665</v>
      </c>
      <c r="I87" s="5">
        <f>(C87*240)/H87</f>
        <v>347.95539033457254</v>
      </c>
    </row>
    <row r="88" spans="1:9" ht="12.75">
      <c r="A88" s="1"/>
      <c r="B88" s="8"/>
      <c r="C88" s="8"/>
      <c r="D88" s="8"/>
      <c r="E88" s="5"/>
      <c r="F88" s="5"/>
      <c r="G88" s="5"/>
      <c r="H88" s="8"/>
      <c r="I88" s="5"/>
    </row>
    <row r="89" spans="1:9" ht="12.75">
      <c r="A89" s="1" t="s">
        <v>59</v>
      </c>
      <c r="B89" s="8">
        <v>13.5</v>
      </c>
      <c r="C89" s="8">
        <v>13.13</v>
      </c>
      <c r="D89" s="8">
        <v>171.38262900923945</v>
      </c>
      <c r="E89" s="5">
        <f>(C89*240)/D89</f>
        <v>18.386927649651792</v>
      </c>
      <c r="F89" s="5"/>
      <c r="G89" s="5"/>
      <c r="H89" s="8">
        <v>10</v>
      </c>
      <c r="I89" s="5">
        <f>(C89*240)/H89</f>
        <v>315.12</v>
      </c>
    </row>
    <row r="90" spans="5:9" ht="12.75">
      <c r="E90" s="5"/>
      <c r="G90" s="5"/>
      <c r="I90" s="5"/>
    </row>
    <row r="91" spans="5:9" ht="12.75">
      <c r="E91" s="5"/>
      <c r="G91" s="5"/>
      <c r="I91" s="5"/>
    </row>
    <row r="92" spans="5:9" ht="12.75">
      <c r="E92" s="5"/>
      <c r="G92" s="5"/>
      <c r="I92" s="5"/>
    </row>
    <row r="93" spans="5:9" ht="12.75">
      <c r="E93" s="5"/>
      <c r="G93" s="5"/>
      <c r="I93" s="5"/>
    </row>
    <row r="94" spans="5:9" ht="12.75">
      <c r="E94" s="5"/>
      <c r="G94" s="5"/>
      <c r="I94" s="5"/>
    </row>
    <row r="95" spans="5:9" ht="12.75">
      <c r="E95" s="5"/>
      <c r="G95" s="5"/>
      <c r="I95" s="5"/>
    </row>
    <row r="96" spans="5:9" ht="12.75">
      <c r="E96" s="5"/>
      <c r="G96" s="5"/>
      <c r="I96" s="5"/>
    </row>
    <row r="97" spans="5:9" ht="12.75">
      <c r="E97" s="5"/>
      <c r="G97" s="5"/>
      <c r="I97" s="5"/>
    </row>
    <row r="98" spans="5:9" ht="12.75">
      <c r="E98" s="5"/>
      <c r="G98" s="5"/>
      <c r="I98" s="5"/>
    </row>
    <row r="99" spans="5:9" ht="12.75">
      <c r="E99" s="5"/>
      <c r="G99" s="5"/>
      <c r="I99" s="5"/>
    </row>
    <row r="100" spans="5:9" ht="12.75">
      <c r="E100" s="5"/>
      <c r="G100" s="5"/>
      <c r="I100" s="5"/>
    </row>
    <row r="101" spans="5:9" ht="12.75">
      <c r="E101" s="5"/>
      <c r="G101" s="5"/>
      <c r="I101" s="5"/>
    </row>
    <row r="102" spans="5:9" ht="12.75">
      <c r="E102" s="5"/>
      <c r="G102" s="5"/>
      <c r="I102" s="5"/>
    </row>
    <row r="103" spans="5:9" ht="12.75">
      <c r="E103" s="5"/>
      <c r="G103" s="5"/>
      <c r="I103" s="5"/>
    </row>
    <row r="104" spans="5:9" ht="12.75">
      <c r="E104" s="5"/>
      <c r="G104" s="5"/>
      <c r="I104" s="5"/>
    </row>
    <row r="105" spans="5:9" ht="12.75">
      <c r="E105" s="5"/>
      <c r="G105" s="5"/>
      <c r="I105" s="5"/>
    </row>
    <row r="106" spans="5:9" ht="12.75">
      <c r="E106" s="5"/>
      <c r="G106" s="5"/>
      <c r="I106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G66"/>
  <sheetViews>
    <sheetView defaultGridColor="0" zoomScale="90" zoomScaleNormal="90" colorId="0" workbookViewId="0" topLeftCell="A1">
      <pane xSplit="1" ySplit="11" topLeftCell="B12" activePane="bottomRight" state="frozen"/>
      <selection pane="bottomRight" activeCell="B12" sqref="B12"/>
    </sheetView>
  </sheetViews>
  <sheetFormatPr defaultColWidth="9.140625" defaultRowHeight="12.75"/>
  <cols>
    <col min="1" max="1" width="10.28125" style="0" customWidth="1"/>
    <col min="2" max="2" width="16.140625" style="0" customWidth="1"/>
    <col min="3" max="3" width="17.57421875" style="0" customWidth="1"/>
    <col min="4" max="4" width="18.28125" style="0" customWidth="1"/>
    <col min="5" max="5" width="19.8515625" style="0" customWidth="1"/>
    <col min="6" max="7" width="18.28125" style="0" customWidth="1"/>
  </cols>
  <sheetData>
    <row r="1" ht="12.75">
      <c r="B1" s="37" t="s">
        <v>104</v>
      </c>
    </row>
    <row r="3" spans="1:2" ht="12.75">
      <c r="A3" s="3"/>
      <c r="B3" s="3" t="s">
        <v>154</v>
      </c>
    </row>
    <row r="4" spans="1:2" ht="12.75">
      <c r="A4" s="30"/>
      <c r="B4" s="30"/>
    </row>
    <row r="5" ht="12.75">
      <c r="B5" s="13" t="s">
        <v>126</v>
      </c>
    </row>
    <row r="6" ht="12.75">
      <c r="B6" s="13"/>
    </row>
    <row r="7" spans="1:7" ht="12.75">
      <c r="A7" s="3" t="s">
        <v>180</v>
      </c>
      <c r="B7" s="3" t="s">
        <v>113</v>
      </c>
      <c r="C7" s="3" t="s">
        <v>112</v>
      </c>
      <c r="D7" s="3" t="s">
        <v>75</v>
      </c>
      <c r="E7" s="3" t="s">
        <v>76</v>
      </c>
      <c r="F7" s="3" t="s">
        <v>181</v>
      </c>
      <c r="G7" s="3" t="s">
        <v>182</v>
      </c>
    </row>
    <row r="8" spans="1:7" ht="12.75">
      <c r="A8" s="3"/>
      <c r="B8" s="3" t="s">
        <v>93</v>
      </c>
      <c r="C8" s="3" t="s">
        <v>160</v>
      </c>
      <c r="D8" s="3" t="s">
        <v>95</v>
      </c>
      <c r="E8" s="3" t="s">
        <v>178</v>
      </c>
      <c r="F8" s="3" t="s">
        <v>95</v>
      </c>
      <c r="G8" s="3" t="s">
        <v>2</v>
      </c>
    </row>
    <row r="9" spans="2:7" ht="12.75">
      <c r="B9" s="3" t="s">
        <v>163</v>
      </c>
      <c r="C9" s="3" t="s">
        <v>163</v>
      </c>
      <c r="D9" s="3" t="s">
        <v>163</v>
      </c>
      <c r="E9" s="3" t="s">
        <v>158</v>
      </c>
      <c r="F9" s="3" t="s">
        <v>163</v>
      </c>
      <c r="G9" s="3" t="s">
        <v>108</v>
      </c>
    </row>
    <row r="10" spans="2:7" ht="12.75">
      <c r="B10" s="3" t="s">
        <v>64</v>
      </c>
      <c r="C10" s="3" t="s">
        <v>64</v>
      </c>
      <c r="D10" s="3" t="s">
        <v>65</v>
      </c>
      <c r="E10" s="3" t="s">
        <v>150</v>
      </c>
      <c r="F10" t="s">
        <v>64</v>
      </c>
      <c r="G10" s="3" t="s">
        <v>149</v>
      </c>
    </row>
    <row r="12" spans="1:5" ht="12.75">
      <c r="A12" s="1" t="s">
        <v>31</v>
      </c>
      <c r="B12" s="8">
        <v>5.538</v>
      </c>
      <c r="C12" s="5">
        <v>5.167005277777778</v>
      </c>
      <c r="D12" s="5">
        <v>6.2184862012987</v>
      </c>
      <c r="E12" s="5">
        <v>9.5</v>
      </c>
    </row>
    <row r="13" spans="1:5" ht="12.75">
      <c r="A13" s="1"/>
      <c r="B13" s="8"/>
      <c r="C13" s="5"/>
      <c r="D13" s="5"/>
      <c r="E13" s="5"/>
    </row>
    <row r="14" spans="1:7" ht="12.75">
      <c r="A14" s="1" t="s">
        <v>33</v>
      </c>
      <c r="B14" s="8">
        <v>5.7589375</v>
      </c>
      <c r="C14" s="5">
        <v>5.3731420109953705</v>
      </c>
      <c r="D14" s="5">
        <v>6.1856737012987</v>
      </c>
      <c r="E14" s="5">
        <v>9.5</v>
      </c>
      <c r="F14" s="5"/>
      <c r="G14" s="5">
        <v>5.2025</v>
      </c>
    </row>
    <row r="15" spans="1:7" ht="12.75">
      <c r="A15" s="1"/>
      <c r="B15" s="8"/>
      <c r="C15" s="5"/>
      <c r="D15" s="5"/>
      <c r="E15" s="5"/>
      <c r="F15" s="5"/>
      <c r="G15" s="5"/>
    </row>
    <row r="16" spans="1:7" ht="12.75">
      <c r="A16" s="1" t="s">
        <v>34</v>
      </c>
      <c r="B16" s="8">
        <v>5.979875</v>
      </c>
      <c r="C16" s="5">
        <v>5.579278744212963</v>
      </c>
      <c r="D16" s="5">
        <v>6.6270952103014045</v>
      </c>
      <c r="E16" s="5">
        <v>9.8</v>
      </c>
      <c r="F16" s="5"/>
      <c r="G16" s="5">
        <v>5.9975</v>
      </c>
    </row>
    <row r="17" spans="1:7" ht="12.75">
      <c r="A17" s="1"/>
      <c r="B17" s="8"/>
      <c r="C17" s="5"/>
      <c r="D17" s="5"/>
      <c r="E17" s="5"/>
      <c r="F17" s="5"/>
      <c r="G17" s="5"/>
    </row>
    <row r="18" spans="1:7" ht="12.75">
      <c r="A18" s="1" t="s">
        <v>35</v>
      </c>
      <c r="B18" s="8">
        <v>5.8434</v>
      </c>
      <c r="C18" s="8">
        <v>5.235833333333333</v>
      </c>
      <c r="D18" s="5">
        <v>6.0693411523598835</v>
      </c>
      <c r="E18" s="5">
        <v>7.555</v>
      </c>
      <c r="F18" s="5">
        <v>5.434722222222222</v>
      </c>
      <c r="G18" s="5">
        <v>6.075</v>
      </c>
    </row>
    <row r="19" spans="1:7" ht="12.75">
      <c r="A19" s="1"/>
      <c r="B19" s="8"/>
      <c r="C19" s="8"/>
      <c r="D19" s="5"/>
      <c r="E19" s="5"/>
      <c r="F19" s="5"/>
      <c r="G19" s="5"/>
    </row>
    <row r="20" spans="1:7" ht="12.75">
      <c r="A20" s="1" t="s">
        <v>36</v>
      </c>
      <c r="B20" s="8">
        <v>5.853000000000001</v>
      </c>
      <c r="C20" s="8">
        <v>4.805</v>
      </c>
      <c r="D20" s="5">
        <v>5.53181818181818</v>
      </c>
      <c r="E20" s="5">
        <v>6.584999999999999</v>
      </c>
      <c r="F20" s="5">
        <v>5.279999999999999</v>
      </c>
      <c r="G20" s="5">
        <v>5.9475000105</v>
      </c>
    </row>
    <row r="21" spans="1:7" ht="12.75">
      <c r="A21" s="1"/>
      <c r="B21" s="8"/>
      <c r="C21" s="8"/>
      <c r="D21" s="5"/>
      <c r="E21" s="5"/>
      <c r="F21" s="5"/>
      <c r="G21" s="5"/>
    </row>
    <row r="22" spans="1:7" ht="12.75">
      <c r="A22" s="1" t="s">
        <v>37</v>
      </c>
      <c r="B22" s="8">
        <v>6.0766</v>
      </c>
      <c r="C22" s="8">
        <v>4.9350000000000005</v>
      </c>
      <c r="D22" s="5">
        <v>5.349636363636364</v>
      </c>
      <c r="E22" s="5">
        <v>6.8</v>
      </c>
      <c r="F22" s="5">
        <v>5.302499999999999</v>
      </c>
      <c r="G22" s="5">
        <v>6.166428571428571</v>
      </c>
    </row>
    <row r="23" spans="1:7" ht="12.75">
      <c r="A23" s="1"/>
      <c r="B23" s="8"/>
      <c r="C23" s="8"/>
      <c r="D23" s="5"/>
      <c r="E23" s="5"/>
      <c r="F23" s="5"/>
      <c r="G23" s="5"/>
    </row>
    <row r="24" spans="1:7" ht="12.75">
      <c r="A24" s="1" t="s">
        <v>38</v>
      </c>
      <c r="B24" s="8">
        <v>5.9968</v>
      </c>
      <c r="C24" s="8">
        <v>4.870833333333334</v>
      </c>
      <c r="D24" s="5">
        <v>5.472727272727272</v>
      </c>
      <c r="E24" s="5">
        <v>7.1</v>
      </c>
      <c r="F24" s="5">
        <v>5.2</v>
      </c>
      <c r="G24" s="5">
        <v>7.316901428571429</v>
      </c>
    </row>
    <row r="25" spans="1:7" ht="12.75">
      <c r="A25" s="1"/>
      <c r="B25" s="8"/>
      <c r="C25" s="8"/>
      <c r="D25" s="5"/>
      <c r="E25" s="5"/>
      <c r="F25" s="5"/>
      <c r="G25" s="5"/>
    </row>
    <row r="26" spans="1:7" ht="12.75">
      <c r="A26" s="1" t="s">
        <v>39</v>
      </c>
      <c r="B26" s="8">
        <v>6.0466</v>
      </c>
      <c r="C26" s="8">
        <v>5.225833333333334</v>
      </c>
      <c r="D26" s="5">
        <v>5.604818181818182</v>
      </c>
      <c r="E26" s="5">
        <v>6.915000000000001</v>
      </c>
      <c r="F26" s="5">
        <v>5.109986999999999</v>
      </c>
      <c r="G26" s="5">
        <v>8.311665</v>
      </c>
    </row>
    <row r="27" spans="1:7" ht="12.75">
      <c r="A27" s="1"/>
      <c r="B27" s="8"/>
      <c r="C27" s="8"/>
      <c r="D27" s="5"/>
      <c r="E27" s="5"/>
      <c r="F27" s="5"/>
      <c r="G27" s="5"/>
    </row>
    <row r="28" spans="1:7" ht="12.75">
      <c r="A28" s="1" t="s">
        <v>40</v>
      </c>
      <c r="B28" s="8">
        <v>7.061200132000001</v>
      </c>
      <c r="C28" s="8">
        <v>5.432499999999999</v>
      </c>
      <c r="D28" s="5">
        <v>6.023863636363637</v>
      </c>
      <c r="E28" s="5">
        <v>7.1318</v>
      </c>
      <c r="F28" s="5">
        <v>6</v>
      </c>
      <c r="G28" s="5">
        <v>9.338333333333333</v>
      </c>
    </row>
    <row r="29" spans="1:7" ht="12.75">
      <c r="A29" s="1"/>
      <c r="B29" s="8"/>
      <c r="C29" s="8"/>
      <c r="D29" s="5"/>
      <c r="E29" s="5"/>
      <c r="F29" s="5"/>
      <c r="G29" s="5"/>
    </row>
    <row r="30" spans="1:7" ht="12.75">
      <c r="A30" s="1" t="s">
        <v>41</v>
      </c>
      <c r="B30" s="8">
        <v>7.181598679999999</v>
      </c>
      <c r="C30" s="8">
        <v>5.533333333333334</v>
      </c>
      <c r="D30" s="5">
        <v>6.576500000000001</v>
      </c>
      <c r="E30" s="5">
        <v>7.3192</v>
      </c>
      <c r="F30" s="5">
        <v>6.528333333333333</v>
      </c>
      <c r="G30" s="5">
        <v>7.956250000000002</v>
      </c>
    </row>
    <row r="31" spans="1:7" ht="12.75">
      <c r="A31" s="1"/>
      <c r="B31" s="8"/>
      <c r="C31" s="8"/>
      <c r="D31" s="5"/>
      <c r="E31" s="5"/>
      <c r="F31" s="5"/>
      <c r="G31" s="5"/>
    </row>
    <row r="32" spans="1:7" ht="12.75">
      <c r="A32" s="1" t="s">
        <v>42</v>
      </c>
      <c r="B32" s="8">
        <v>8.008406828</v>
      </c>
      <c r="C32" s="8">
        <v>5.660833333333333</v>
      </c>
      <c r="D32" s="5">
        <v>6.741772151898735</v>
      </c>
      <c r="E32" s="5">
        <v>7.74</v>
      </c>
      <c r="F32" s="5">
        <v>6.6578125</v>
      </c>
      <c r="G32" s="5">
        <v>8.8</v>
      </c>
    </row>
    <row r="33" spans="1:7" ht="12.75">
      <c r="A33" s="1"/>
      <c r="B33" s="8"/>
      <c r="C33" s="8"/>
      <c r="D33" s="5"/>
      <c r="E33" s="5"/>
      <c r="F33" s="5"/>
      <c r="G33" s="5"/>
    </row>
    <row r="34" spans="1:6" ht="12.75">
      <c r="A34" s="1" t="s">
        <v>43</v>
      </c>
      <c r="B34" s="8">
        <v>7.719200000000001</v>
      </c>
      <c r="C34" s="8">
        <v>5.7</v>
      </c>
      <c r="D34" s="5">
        <v>6.700451659451659</v>
      </c>
      <c r="E34" s="5">
        <v>7.65</v>
      </c>
      <c r="F34" s="5">
        <v>7.407604166666667</v>
      </c>
    </row>
    <row r="35" spans="1:6" ht="12.75">
      <c r="A35" s="1"/>
      <c r="B35" s="8"/>
      <c r="C35" s="8"/>
      <c r="D35" s="5"/>
      <c r="E35" s="5"/>
      <c r="F35" s="5"/>
    </row>
    <row r="36" spans="1:6" ht="12.75">
      <c r="A36" s="1" t="s">
        <v>44</v>
      </c>
      <c r="B36" s="8">
        <v>6.828100000000001</v>
      </c>
      <c r="C36" s="8">
        <v>5.635</v>
      </c>
      <c r="D36" s="5">
        <v>6.83840909090909</v>
      </c>
      <c r="E36" s="5">
        <v>7.104400000000001</v>
      </c>
      <c r="F36" s="5">
        <v>7.196666666666667</v>
      </c>
    </row>
    <row r="37" spans="1:6" ht="12.75">
      <c r="A37" s="1"/>
      <c r="B37" s="8"/>
      <c r="C37" s="8"/>
      <c r="D37" s="5"/>
      <c r="E37" s="5"/>
      <c r="F37" s="5"/>
    </row>
    <row r="38" spans="1:6" ht="12.75">
      <c r="A38" s="1" t="s">
        <v>46</v>
      </c>
      <c r="B38" s="8">
        <v>7.8566</v>
      </c>
      <c r="C38" s="8">
        <v>5.655833333333333</v>
      </c>
      <c r="D38" s="5">
        <v>6.985533333333334</v>
      </c>
      <c r="E38" s="5">
        <v>7.227799999999999</v>
      </c>
      <c r="F38" s="5">
        <v>7.7675</v>
      </c>
    </row>
    <row r="39" spans="1:6" ht="12.75">
      <c r="A39" s="1"/>
      <c r="B39" s="8"/>
      <c r="C39" s="8"/>
      <c r="D39" s="5"/>
      <c r="E39" s="5"/>
      <c r="F39" s="5"/>
    </row>
    <row r="40" spans="1:6" ht="12.75">
      <c r="A40" s="1" t="s">
        <v>47</v>
      </c>
      <c r="B40" s="8">
        <v>8</v>
      </c>
      <c r="C40" s="8">
        <v>5.206665291666667</v>
      </c>
      <c r="D40" s="5">
        <v>6.8298999999999985</v>
      </c>
      <c r="E40" s="5">
        <v>7.301400000000001</v>
      </c>
      <c r="F40" s="5">
        <v>7.885972222222222</v>
      </c>
    </row>
    <row r="41" spans="1:6" ht="12.75">
      <c r="A41" s="1"/>
      <c r="B41" s="8"/>
      <c r="C41" s="8"/>
      <c r="D41" s="5"/>
      <c r="E41" s="5"/>
      <c r="F41" s="5"/>
    </row>
    <row r="42" spans="1:6" ht="12.75">
      <c r="A42" s="1" t="s">
        <v>48</v>
      </c>
      <c r="B42" s="8">
        <v>8.1875</v>
      </c>
      <c r="C42" s="8">
        <v>4.89</v>
      </c>
      <c r="D42" s="5">
        <v>6.989992857142858</v>
      </c>
      <c r="E42" s="5">
        <v>7.9158</v>
      </c>
      <c r="F42" s="5">
        <v>7.607789187500001</v>
      </c>
    </row>
    <row r="43" spans="1:6" ht="12.75">
      <c r="A43" s="1"/>
      <c r="B43" s="8"/>
      <c r="C43" s="8"/>
      <c r="D43" s="5"/>
      <c r="E43" s="5"/>
      <c r="F43" s="5"/>
    </row>
    <row r="44" spans="1:6" ht="12.75">
      <c r="A44" s="1" t="s">
        <v>49</v>
      </c>
      <c r="B44" s="8">
        <v>8.690000000000001</v>
      </c>
      <c r="C44" s="8">
        <v>5.52</v>
      </c>
      <c r="D44" s="5">
        <v>7.505099956999999</v>
      </c>
      <c r="E44" s="5">
        <v>9.0336</v>
      </c>
      <c r="F44" s="5">
        <v>7.552499999999999</v>
      </c>
    </row>
    <row r="45" spans="1:6" ht="12.75">
      <c r="A45" s="1"/>
      <c r="B45" s="8"/>
      <c r="C45" s="8"/>
      <c r="D45" s="5"/>
      <c r="E45" s="5"/>
      <c r="F45" s="5"/>
    </row>
    <row r="46" spans="1:6" ht="12.75">
      <c r="A46" s="1" t="s">
        <v>50</v>
      </c>
      <c r="B46" s="8">
        <v>9.0625</v>
      </c>
      <c r="C46" s="8">
        <v>6.715000000000001</v>
      </c>
      <c r="D46" s="5">
        <v>7.394480043</v>
      </c>
      <c r="E46" s="5">
        <v>7.821600000000001</v>
      </c>
      <c r="F46" s="5">
        <v>7.741666666666667</v>
      </c>
    </row>
    <row r="47" spans="1:6" ht="12.75">
      <c r="A47" s="1"/>
      <c r="B47" s="8"/>
      <c r="C47" s="8"/>
      <c r="D47" s="5"/>
      <c r="E47" s="5"/>
      <c r="F47" s="5"/>
    </row>
    <row r="48" spans="1:6" ht="12.75">
      <c r="A48" s="1" t="s">
        <v>51</v>
      </c>
      <c r="B48" s="8">
        <v>10.9976</v>
      </c>
      <c r="C48" s="8">
        <v>8.459999999999999</v>
      </c>
      <c r="D48" s="5">
        <v>9.335799999999999</v>
      </c>
      <c r="E48" s="5">
        <v>10.3084</v>
      </c>
      <c r="F48" s="5">
        <v>10.715208333333333</v>
      </c>
    </row>
    <row r="49" spans="1:6" ht="12.75">
      <c r="A49" s="1"/>
      <c r="B49" s="8"/>
      <c r="C49" s="8"/>
      <c r="D49" s="5"/>
      <c r="E49" s="5"/>
      <c r="F49" s="5"/>
    </row>
    <row r="50" spans="1:6" ht="12.75">
      <c r="A50" s="1" t="s">
        <v>52</v>
      </c>
      <c r="B50" s="8">
        <v>16.9142</v>
      </c>
      <c r="C50" s="8">
        <v>12.26</v>
      </c>
      <c r="D50" s="5">
        <v>14.222813519780221</v>
      </c>
      <c r="E50" s="5">
        <v>15.9750666</v>
      </c>
      <c r="F50" s="5">
        <v>11.286666666666667</v>
      </c>
    </row>
    <row r="51" spans="1:6" ht="12.75">
      <c r="A51" s="1"/>
      <c r="B51" s="8"/>
      <c r="C51" s="8"/>
      <c r="D51" s="5"/>
      <c r="E51" s="5"/>
      <c r="F51" s="5"/>
    </row>
    <row r="52" spans="1:6" ht="12.75">
      <c r="A52" s="1" t="s">
        <v>53</v>
      </c>
      <c r="B52" s="8">
        <v>14.3667</v>
      </c>
      <c r="C52" s="8">
        <v>12.85</v>
      </c>
      <c r="D52" s="5">
        <v>8.8616</v>
      </c>
      <c r="E52" s="5">
        <v>8.6892</v>
      </c>
      <c r="F52" s="5">
        <v>13.710104166666667</v>
      </c>
    </row>
    <row r="53" spans="1:6" ht="12.75">
      <c r="A53" s="1"/>
      <c r="B53" s="8"/>
      <c r="C53" s="8"/>
      <c r="D53" s="5"/>
      <c r="E53" s="5"/>
      <c r="F53" s="5"/>
    </row>
    <row r="54" spans="1:6" ht="12.75">
      <c r="A54" s="1" t="s">
        <v>55</v>
      </c>
      <c r="B54" s="8">
        <v>14.666999999999998</v>
      </c>
      <c r="C54" s="8">
        <v>11.5</v>
      </c>
      <c r="D54" s="5">
        <v>9.3</v>
      </c>
      <c r="E54" s="5">
        <v>9.6</v>
      </c>
      <c r="F54" s="5">
        <v>12.252314814814815</v>
      </c>
    </row>
    <row r="55" spans="1:6" ht="12.75">
      <c r="A55" s="1"/>
      <c r="B55" s="8"/>
      <c r="C55" s="8"/>
      <c r="D55" s="5"/>
      <c r="E55" s="5"/>
      <c r="F55" s="5"/>
    </row>
    <row r="56" spans="1:4" ht="12.75">
      <c r="A56" s="1" t="s">
        <v>56</v>
      </c>
      <c r="B56" s="8">
        <v>14.666999999999998</v>
      </c>
      <c r="C56" s="8">
        <v>11.1</v>
      </c>
      <c r="D56" s="5"/>
    </row>
    <row r="57" spans="1:4" ht="12.75">
      <c r="A57" s="1"/>
      <c r="B57" s="8"/>
      <c r="C57" s="8"/>
      <c r="D57" s="5"/>
    </row>
    <row r="58" spans="1:4" ht="12.75">
      <c r="A58" s="1" t="s">
        <v>57</v>
      </c>
      <c r="B58" s="8">
        <v>14.130199999999999</v>
      </c>
      <c r="C58" s="8">
        <v>11.74</v>
      </c>
      <c r="D58" s="5"/>
    </row>
    <row r="59" spans="1:4" ht="12.75">
      <c r="A59" s="1"/>
      <c r="B59" s="8"/>
      <c r="C59" s="8"/>
      <c r="D59" s="5"/>
    </row>
    <row r="60" spans="1:4" ht="12.75">
      <c r="A60" s="1" t="s">
        <v>58</v>
      </c>
      <c r="B60" s="8">
        <v>13</v>
      </c>
      <c r="C60" s="8">
        <v>12.75</v>
      </c>
      <c r="D60" s="5"/>
    </row>
    <row r="61" spans="1:4" ht="12.75">
      <c r="A61" s="1"/>
      <c r="B61" s="8"/>
      <c r="C61" s="8"/>
      <c r="D61" s="5"/>
    </row>
    <row r="62" spans="1:4" ht="12.75">
      <c r="A62" s="1" t="s">
        <v>59</v>
      </c>
      <c r="B62" s="8">
        <v>13.13</v>
      </c>
      <c r="C62" s="8">
        <v>13.5</v>
      </c>
      <c r="D62" s="5"/>
    </row>
    <row r="66" spans="1:2" ht="12.75">
      <c r="A66" t="s">
        <v>9</v>
      </c>
      <c r="B66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78"/>
  <sheetViews>
    <sheetView defaultGridColor="0" zoomScale="90" zoomScaleNormal="90" colorId="0" workbookViewId="0" topLeftCell="A1">
      <pane xSplit="1" ySplit="15" topLeftCell="B16" activePane="bottomRight" state="frozen"/>
      <selection pane="bottomRight" activeCell="B16" sqref="B16"/>
    </sheetView>
  </sheetViews>
  <sheetFormatPr defaultColWidth="9.140625" defaultRowHeight="12.75"/>
  <cols>
    <col min="1" max="1" width="11.421875" style="0" customWidth="1"/>
    <col min="4" max="5" width="10.57421875" style="0" customWidth="1"/>
    <col min="7" max="7" width="10.57421875" style="0" customWidth="1"/>
    <col min="8" max="8" width="10.421875" style="0" customWidth="1"/>
    <col min="9" max="9" width="11.28125" style="0" customWidth="1"/>
  </cols>
  <sheetData>
    <row r="1" ht="12.75">
      <c r="C1" s="37" t="s">
        <v>72</v>
      </c>
    </row>
    <row r="3" spans="1:5" ht="12.75">
      <c r="A3" s="13"/>
      <c r="B3" s="13"/>
      <c r="C3" s="13" t="s">
        <v>153</v>
      </c>
      <c r="D3" s="13"/>
      <c r="E3" s="13"/>
    </row>
    <row r="4" spans="1:5" ht="12.75">
      <c r="A4" s="13"/>
      <c r="B4" s="13"/>
      <c r="C4" s="13" t="s">
        <v>133</v>
      </c>
      <c r="D4" s="13"/>
      <c r="E4" s="13"/>
    </row>
    <row r="5" spans="1:5" ht="12.75">
      <c r="A5" s="13"/>
      <c r="B5" s="13"/>
      <c r="C5" s="13"/>
      <c r="D5" s="13"/>
      <c r="E5" s="13"/>
    </row>
    <row r="6" spans="1:5" ht="12.75">
      <c r="A6" s="13"/>
      <c r="B6" s="13"/>
      <c r="C6" s="13" t="s">
        <v>124</v>
      </c>
      <c r="D6" s="13"/>
      <c r="E6" s="13"/>
    </row>
    <row r="8" spans="2:9" ht="12.75">
      <c r="B8" s="13" t="s">
        <v>132</v>
      </c>
      <c r="C8" s="13" t="s">
        <v>132</v>
      </c>
      <c r="D8" s="13" t="s">
        <v>140</v>
      </c>
      <c r="E8" s="13" t="s">
        <v>140</v>
      </c>
      <c r="F8" s="13" t="s">
        <v>140</v>
      </c>
      <c r="G8" s="13" t="s">
        <v>140</v>
      </c>
      <c r="H8" s="13" t="s">
        <v>68</v>
      </c>
      <c r="I8" s="13" t="s">
        <v>144</v>
      </c>
    </row>
    <row r="9" spans="1:9" ht="12.75">
      <c r="A9" s="1" t="s">
        <v>101</v>
      </c>
      <c r="B9" s="14" t="s">
        <v>136</v>
      </c>
      <c r="C9" s="14" t="s">
        <v>136</v>
      </c>
      <c r="D9" s="14" t="s">
        <v>136</v>
      </c>
      <c r="E9" s="14" t="s">
        <v>136</v>
      </c>
      <c r="F9" s="14" t="s">
        <v>136</v>
      </c>
      <c r="G9" s="14" t="s">
        <v>136</v>
      </c>
      <c r="H9" s="13" t="s">
        <v>88</v>
      </c>
      <c r="I9" s="13" t="s">
        <v>173</v>
      </c>
    </row>
    <row r="10" spans="1:9" ht="12.75">
      <c r="A10" s="1" t="s">
        <v>179</v>
      </c>
      <c r="B10" s="14" t="s">
        <v>169</v>
      </c>
      <c r="C10" s="14" t="s">
        <v>169</v>
      </c>
      <c r="D10" s="14" t="s">
        <v>169</v>
      </c>
      <c r="E10" s="14" t="s">
        <v>169</v>
      </c>
      <c r="F10" s="14" t="s">
        <v>169</v>
      </c>
      <c r="G10" s="14" t="s">
        <v>169</v>
      </c>
      <c r="H10" s="13" t="s">
        <v>162</v>
      </c>
      <c r="I10" s="13" t="s">
        <v>68</v>
      </c>
    </row>
    <row r="11" spans="1:9" ht="12.75">
      <c r="A11" s="1" t="s">
        <v>151</v>
      </c>
      <c r="B11" s="14" t="s">
        <v>12</v>
      </c>
      <c r="C11" s="14" t="s">
        <v>12</v>
      </c>
      <c r="D11" s="14" t="s">
        <v>18</v>
      </c>
      <c r="E11" s="14" t="s">
        <v>12</v>
      </c>
      <c r="F11" s="14" t="s">
        <v>12</v>
      </c>
      <c r="G11" s="14" t="s">
        <v>12</v>
      </c>
      <c r="H11" s="13" t="s">
        <v>172</v>
      </c>
      <c r="I11" s="13" t="s">
        <v>135</v>
      </c>
    </row>
    <row r="12" spans="1:9" ht="12.75">
      <c r="A12" s="1"/>
      <c r="B12" s="14" t="s">
        <v>71</v>
      </c>
      <c r="C12" s="14" t="s">
        <v>102</v>
      </c>
      <c r="D12" s="14" t="s">
        <v>114</v>
      </c>
      <c r="E12" s="14" t="s">
        <v>71</v>
      </c>
      <c r="F12" s="14" t="s">
        <v>71</v>
      </c>
      <c r="G12" s="14" t="s">
        <v>102</v>
      </c>
      <c r="H12" s="13" t="s">
        <v>134</v>
      </c>
      <c r="I12" s="13" t="s">
        <v>78</v>
      </c>
    </row>
    <row r="13" spans="1:9" ht="12.75">
      <c r="A13" s="1"/>
      <c r="B13" s="14" t="s">
        <v>3</v>
      </c>
      <c r="C13" s="14"/>
      <c r="D13" s="15"/>
      <c r="E13" s="14" t="s">
        <v>4</v>
      </c>
      <c r="F13" s="14" t="s">
        <v>3</v>
      </c>
      <c r="G13" s="14"/>
      <c r="H13" s="13" t="s">
        <v>115</v>
      </c>
      <c r="I13" s="13" t="s">
        <v>140</v>
      </c>
    </row>
    <row r="14" spans="8:9" ht="12.75">
      <c r="H14" s="13" t="s">
        <v>71</v>
      </c>
      <c r="I14" s="13" t="s">
        <v>176</v>
      </c>
    </row>
    <row r="15" spans="8:9" ht="12.75">
      <c r="H15" s="18"/>
      <c r="I15" s="18"/>
    </row>
    <row r="16" spans="1:6" ht="12.75">
      <c r="A16" s="1" t="s">
        <v>25</v>
      </c>
      <c r="B16" s="19"/>
      <c r="C16" s="19"/>
      <c r="D16" s="15">
        <v>1.8427900000000002</v>
      </c>
      <c r="E16" s="15">
        <v>4.5178650000000005</v>
      </c>
      <c r="F16" s="17"/>
    </row>
    <row r="17" spans="1:6" ht="12.75">
      <c r="A17" s="1"/>
      <c r="B17" s="19"/>
      <c r="C17" s="19"/>
      <c r="D17" s="15"/>
      <c r="E17" s="15"/>
      <c r="F17" s="17"/>
    </row>
    <row r="18" spans="1:7" ht="12.75">
      <c r="A18" s="1" t="s">
        <v>26</v>
      </c>
      <c r="B18" s="19"/>
      <c r="C18" s="19"/>
      <c r="D18" s="15">
        <v>2.3451</v>
      </c>
      <c r="E18" s="15">
        <v>8.453059999999999</v>
      </c>
      <c r="F18" s="17"/>
      <c r="G18" s="15">
        <v>5.3745</v>
      </c>
    </row>
    <row r="19" spans="1:7" ht="12.75">
      <c r="A19" s="1"/>
      <c r="B19" s="19"/>
      <c r="C19" s="19"/>
      <c r="D19" s="15"/>
      <c r="E19" s="15"/>
      <c r="F19" s="17"/>
      <c r="G19" s="15"/>
    </row>
    <row r="20" spans="1:7" ht="12.75">
      <c r="A20" s="1" t="s">
        <v>27</v>
      </c>
      <c r="B20" s="19"/>
      <c r="C20" s="19"/>
      <c r="D20" s="15">
        <v>2.6871099999999997</v>
      </c>
      <c r="E20" s="15">
        <v>13.351135</v>
      </c>
      <c r="F20" s="17"/>
      <c r="G20" s="15">
        <v>6.71575</v>
      </c>
    </row>
    <row r="21" spans="1:7" ht="12.75">
      <c r="A21" s="1"/>
      <c r="B21" s="19"/>
      <c r="C21" s="19"/>
      <c r="D21" s="15"/>
      <c r="E21" s="15"/>
      <c r="F21" s="17"/>
      <c r="G21" s="15"/>
    </row>
    <row r="22" spans="1:7" ht="12.75">
      <c r="A22" s="1" t="s">
        <v>28</v>
      </c>
      <c r="B22" s="19"/>
      <c r="C22" s="19"/>
      <c r="D22" s="15">
        <v>2.78965</v>
      </c>
      <c r="E22" s="15">
        <v>18.70017780141844</v>
      </c>
      <c r="F22" s="17"/>
      <c r="G22" s="15">
        <v>7.2113</v>
      </c>
    </row>
    <row r="23" spans="1:7" ht="12.75">
      <c r="A23" s="1"/>
      <c r="B23" s="19"/>
      <c r="C23" s="19"/>
      <c r="D23" s="15"/>
      <c r="E23" s="15"/>
      <c r="F23" s="17"/>
      <c r="G23" s="15"/>
    </row>
    <row r="24" spans="1:7" ht="12.75">
      <c r="A24" s="1" t="s">
        <v>29</v>
      </c>
      <c r="B24" s="19"/>
      <c r="C24" s="19"/>
      <c r="D24" s="15">
        <v>2.91084</v>
      </c>
      <c r="E24" s="15">
        <v>23.38384</v>
      </c>
      <c r="F24" s="17"/>
      <c r="G24" s="15">
        <v>7.956860000000001</v>
      </c>
    </row>
    <row r="25" spans="1:7" ht="12.75">
      <c r="A25" s="1"/>
      <c r="B25" s="19"/>
      <c r="C25" s="19"/>
      <c r="D25" s="15"/>
      <c r="E25" s="15"/>
      <c r="F25" s="17"/>
      <c r="G25" s="15"/>
    </row>
    <row r="26" spans="1:7" ht="12.75">
      <c r="A26" s="1" t="s">
        <v>30</v>
      </c>
      <c r="B26" s="19"/>
      <c r="C26" s="19"/>
      <c r="D26" s="15">
        <v>2.7995150000000004</v>
      </c>
      <c r="E26" s="15">
        <v>26.341200000000004</v>
      </c>
      <c r="F26" s="17"/>
      <c r="G26" s="15">
        <v>8.780400000000002</v>
      </c>
    </row>
    <row r="27" spans="1:7" ht="12.75">
      <c r="A27" s="1"/>
      <c r="B27" s="19"/>
      <c r="C27" s="19"/>
      <c r="D27" s="15"/>
      <c r="E27" s="15"/>
      <c r="F27" s="17"/>
      <c r="G27" s="15"/>
    </row>
    <row r="28" spans="1:7" ht="12.75">
      <c r="A28" s="1" t="s">
        <v>31</v>
      </c>
      <c r="B28" s="19"/>
      <c r="C28" s="19"/>
      <c r="D28" s="15">
        <v>3.0685974999999996</v>
      </c>
      <c r="E28" s="15">
        <v>32.3786975</v>
      </c>
      <c r="F28" s="17"/>
      <c r="G28" s="15">
        <v>6.524144726775956</v>
      </c>
    </row>
    <row r="29" spans="1:7" ht="12.75">
      <c r="A29" s="1"/>
      <c r="B29" s="19"/>
      <c r="C29" s="19"/>
      <c r="D29" s="15"/>
      <c r="E29" s="15"/>
      <c r="F29" s="17"/>
      <c r="G29" s="15"/>
    </row>
    <row r="30" spans="1:7" ht="12.75">
      <c r="A30" s="1" t="s">
        <v>33</v>
      </c>
      <c r="B30" s="19"/>
      <c r="C30" s="19"/>
      <c r="D30" s="15">
        <v>2.7073125</v>
      </c>
      <c r="E30" s="15">
        <v>34.4296875</v>
      </c>
      <c r="F30" s="17"/>
      <c r="G30" s="15">
        <v>5.971815</v>
      </c>
    </row>
    <row r="31" spans="1:7" ht="12.75">
      <c r="A31" s="1"/>
      <c r="B31" s="31"/>
      <c r="C31" s="31"/>
      <c r="D31" s="15"/>
      <c r="E31" s="15"/>
      <c r="F31" s="17"/>
      <c r="G31" s="15"/>
    </row>
    <row r="32" spans="1:9" ht="12.75">
      <c r="A32" s="1" t="s">
        <v>34</v>
      </c>
      <c r="B32" s="20">
        <v>3.226231916666667</v>
      </c>
      <c r="C32" s="20">
        <v>3.226</v>
      </c>
      <c r="D32" s="15">
        <v>3.8194000000000004</v>
      </c>
      <c r="E32" s="15">
        <v>51.7861896</v>
      </c>
      <c r="F32" s="15">
        <v>8.6310316</v>
      </c>
      <c r="G32" s="15">
        <v>8.6310316</v>
      </c>
      <c r="H32" s="16">
        <v>7.75</v>
      </c>
      <c r="I32" s="16">
        <f>(F32*240)/H32</f>
        <v>267.28355922580647</v>
      </c>
    </row>
    <row r="33" spans="1:9" ht="12.75">
      <c r="A33" s="1"/>
      <c r="B33" s="20"/>
      <c r="C33" s="20"/>
      <c r="D33" s="15"/>
      <c r="E33" s="15"/>
      <c r="F33" s="15"/>
      <c r="G33" s="15"/>
      <c r="H33" s="16"/>
      <c r="I33" s="16"/>
    </row>
    <row r="34" spans="1:9" ht="12.75">
      <c r="A34" s="1" t="s">
        <v>35</v>
      </c>
      <c r="B34" s="20">
        <v>3.6825937499999997</v>
      </c>
      <c r="C34" s="20">
        <v>3.6825</v>
      </c>
      <c r="D34" s="15">
        <v>4.184776</v>
      </c>
      <c r="E34" s="15">
        <v>56.510136</v>
      </c>
      <c r="F34" s="15">
        <v>9.418356</v>
      </c>
      <c r="G34" s="15">
        <v>9.418356</v>
      </c>
      <c r="H34" s="16">
        <v>8</v>
      </c>
      <c r="I34" s="16">
        <f>(F34*240)/H34</f>
        <v>282.55068</v>
      </c>
    </row>
    <row r="35" spans="1:9" ht="12.75">
      <c r="A35" s="1"/>
      <c r="B35" s="20"/>
      <c r="C35" s="20"/>
      <c r="D35" s="15"/>
      <c r="E35" s="15"/>
      <c r="F35" s="15"/>
      <c r="G35" s="15"/>
      <c r="H35" s="16"/>
      <c r="I35" s="16"/>
    </row>
    <row r="36" spans="1:9" ht="12.75">
      <c r="A36" s="1" t="s">
        <v>36</v>
      </c>
      <c r="B36" s="20">
        <v>4.207945</v>
      </c>
      <c r="C36" s="20">
        <v>3.7874000000000003</v>
      </c>
      <c r="D36" s="15">
        <v>4.324298238095238</v>
      </c>
      <c r="E36" s="15">
        <v>63.098724000000004</v>
      </c>
      <c r="F36" s="15">
        <v>10.656873999999998</v>
      </c>
      <c r="G36" s="15">
        <v>9.693506876324252</v>
      </c>
      <c r="H36" s="16">
        <v>8</v>
      </c>
      <c r="I36" s="16">
        <f>(F36*240)/H36</f>
        <v>319.70622</v>
      </c>
    </row>
    <row r="37" spans="1:9" ht="12.75">
      <c r="A37" s="1"/>
      <c r="B37" s="20"/>
      <c r="C37" s="20"/>
      <c r="D37" s="15"/>
      <c r="E37" s="15"/>
      <c r="F37" s="15"/>
      <c r="G37" s="15"/>
      <c r="H37" s="16"/>
      <c r="I37" s="16"/>
    </row>
    <row r="38" spans="1:9" ht="12.75">
      <c r="A38" s="1" t="s">
        <v>37</v>
      </c>
      <c r="B38" s="20">
        <v>4.500289166666667</v>
      </c>
      <c r="C38" s="20">
        <v>3.9436</v>
      </c>
      <c r="D38" s="15"/>
      <c r="E38" s="15">
        <v>57.58533</v>
      </c>
      <c r="F38" s="15">
        <v>9.597555</v>
      </c>
      <c r="G38" s="15">
        <v>8.389070682819384</v>
      </c>
      <c r="H38" s="16">
        <v>8</v>
      </c>
      <c r="I38" s="16">
        <f>(F38*240)/H38</f>
        <v>287.92665</v>
      </c>
    </row>
    <row r="39" spans="1:9" ht="12.75">
      <c r="A39" s="1"/>
      <c r="B39" s="20"/>
      <c r="C39" s="20"/>
      <c r="D39" s="15"/>
      <c r="E39" s="15"/>
      <c r="F39" s="15"/>
      <c r="G39" s="15"/>
      <c r="H39" s="16"/>
      <c r="I39" s="16"/>
    </row>
    <row r="40" spans="1:9" ht="12.75">
      <c r="A40" s="1" t="s">
        <v>38</v>
      </c>
      <c r="B40" s="20">
        <v>5.630818333333333</v>
      </c>
      <c r="C40" s="20">
        <v>4.5204</v>
      </c>
      <c r="D40" s="15"/>
      <c r="E40" s="15">
        <v>57.02115000000001</v>
      </c>
      <c r="F40" s="15">
        <v>9.503525</v>
      </c>
      <c r="G40" s="15">
        <v>7.617578300484654</v>
      </c>
      <c r="H40" s="16">
        <v>8</v>
      </c>
      <c r="I40" s="16">
        <f>(F40*240)/H40</f>
        <v>285.10575</v>
      </c>
    </row>
    <row r="41" spans="1:9" ht="12.75">
      <c r="A41" s="1"/>
      <c r="B41" s="20"/>
      <c r="C41" s="20"/>
      <c r="D41" s="15"/>
      <c r="E41" s="15"/>
      <c r="F41" s="15"/>
      <c r="G41" s="15"/>
      <c r="H41" s="16"/>
      <c r="I41" s="16"/>
    </row>
    <row r="42" spans="1:9" ht="12.75">
      <c r="A42" s="1" t="s">
        <v>39</v>
      </c>
      <c r="B42" s="20">
        <v>6.5972533333333345</v>
      </c>
      <c r="C42" s="20">
        <v>5.0569999999999995</v>
      </c>
      <c r="D42" s="15"/>
      <c r="E42" s="15">
        <v>67.45536</v>
      </c>
      <c r="F42" s="15">
        <v>11.242560000000001</v>
      </c>
      <c r="G42" s="15">
        <v>8.630573094577365</v>
      </c>
      <c r="H42" s="16">
        <v>8</v>
      </c>
      <c r="I42" s="16">
        <f>(F42*240)/H42</f>
        <v>337.27680000000004</v>
      </c>
    </row>
    <row r="43" spans="1:9" ht="12.75">
      <c r="A43" s="1"/>
      <c r="B43" s="20"/>
      <c r="C43" s="20"/>
      <c r="D43" s="15"/>
      <c r="E43" s="15"/>
      <c r="F43" s="15"/>
      <c r="G43" s="15"/>
      <c r="H43" s="16"/>
      <c r="I43" s="16"/>
    </row>
    <row r="44" spans="1:9" ht="12.75">
      <c r="A44" s="1" t="s">
        <v>40</v>
      </c>
      <c r="B44" s="20">
        <v>8.386069583333333</v>
      </c>
      <c r="C44" s="20">
        <v>6.08632</v>
      </c>
      <c r="D44" s="15"/>
      <c r="E44" s="15">
        <v>69.41628</v>
      </c>
      <c r="F44" s="15">
        <v>11.569379999999999</v>
      </c>
      <c r="G44" s="15">
        <v>8.52775687572661</v>
      </c>
      <c r="H44" s="16">
        <v>9.7</v>
      </c>
      <c r="I44" s="16">
        <f>(F44*240)/H44</f>
        <v>286.2527010309278</v>
      </c>
    </row>
    <row r="45" spans="1:9" ht="12.75">
      <c r="A45" s="1"/>
      <c r="B45" s="20"/>
      <c r="C45" s="20"/>
      <c r="D45" s="15"/>
      <c r="E45" s="15"/>
      <c r="F45" s="15"/>
      <c r="G45" s="15"/>
      <c r="H45" s="16"/>
      <c r="I45" s="16"/>
    </row>
    <row r="46" spans="1:9" ht="12.75">
      <c r="A46" s="1" t="s">
        <v>41</v>
      </c>
      <c r="B46" s="20"/>
      <c r="C46" s="20"/>
      <c r="D46" s="15"/>
      <c r="E46" s="15">
        <v>58.705380000000005</v>
      </c>
      <c r="F46" s="15">
        <v>9.784229999999999</v>
      </c>
      <c r="G46" s="15">
        <v>6.522848999999999</v>
      </c>
      <c r="H46" s="16">
        <v>10</v>
      </c>
      <c r="I46" s="16">
        <f>(F46*240)/H46</f>
        <v>234.82151999999996</v>
      </c>
    </row>
    <row r="47" spans="1:9" ht="12.75">
      <c r="A47" s="1"/>
      <c r="B47" s="20"/>
      <c r="C47" s="20"/>
      <c r="D47" s="15"/>
      <c r="E47" s="15"/>
      <c r="F47" s="15"/>
      <c r="G47" s="15"/>
      <c r="H47" s="16"/>
      <c r="I47" s="16"/>
    </row>
    <row r="48" spans="1:9" ht="12.75">
      <c r="A48" s="1" t="s">
        <v>42</v>
      </c>
      <c r="B48" s="20">
        <v>6.100305555555555</v>
      </c>
      <c r="C48" s="20">
        <v>4.06687037037037</v>
      </c>
      <c r="D48" s="15"/>
      <c r="E48" s="15">
        <v>60.354600000000005</v>
      </c>
      <c r="F48" s="15">
        <v>10.0591</v>
      </c>
      <c r="G48" s="15">
        <v>6.706</v>
      </c>
      <c r="H48" s="16">
        <v>11.4</v>
      </c>
      <c r="I48" s="16">
        <f>(F48*240)/H48</f>
        <v>211.77052631578948</v>
      </c>
    </row>
    <row r="49" spans="1:9" ht="12.75">
      <c r="A49" s="1"/>
      <c r="B49" s="20"/>
      <c r="C49" s="20"/>
      <c r="D49" s="15"/>
      <c r="E49" s="15"/>
      <c r="F49" s="15"/>
      <c r="G49" s="15"/>
      <c r="H49" s="16"/>
      <c r="I49" s="16"/>
    </row>
    <row r="50" spans="1:9" ht="12.75">
      <c r="A50" s="1" t="s">
        <v>43</v>
      </c>
      <c r="B50" s="20">
        <v>6.1224175</v>
      </c>
      <c r="C50" s="20">
        <v>4.081611666666666</v>
      </c>
      <c r="D50" s="15"/>
      <c r="E50" s="15">
        <v>58.8384</v>
      </c>
      <c r="F50" s="15">
        <v>9.8064</v>
      </c>
      <c r="G50" s="15">
        <v>6.537400000000001</v>
      </c>
      <c r="H50" s="16">
        <v>12</v>
      </c>
      <c r="I50" s="16">
        <f>(F50*240)/H50</f>
        <v>196.12800000000001</v>
      </c>
    </row>
    <row r="51" spans="1:9" ht="12.75">
      <c r="A51" s="1"/>
      <c r="B51" s="20"/>
      <c r="C51" s="20"/>
      <c r="D51" s="15"/>
      <c r="E51" s="15"/>
      <c r="F51" s="15"/>
      <c r="G51" s="15"/>
      <c r="H51" s="16"/>
      <c r="I51" s="16"/>
    </row>
    <row r="52" spans="1:9" ht="12.75">
      <c r="A52" s="1" t="s">
        <v>44</v>
      </c>
      <c r="B52" s="20">
        <v>5.682741666666668</v>
      </c>
      <c r="C52" s="20">
        <v>3.7884944444444444</v>
      </c>
      <c r="D52" s="15"/>
      <c r="E52" s="15">
        <v>60.329</v>
      </c>
      <c r="F52" s="15">
        <v>10.054833333333333</v>
      </c>
      <c r="G52" s="15">
        <v>6.703</v>
      </c>
      <c r="H52" s="16">
        <v>12</v>
      </c>
      <c r="I52" s="16">
        <f>(F52*240)/H52</f>
        <v>201.09666666666666</v>
      </c>
    </row>
    <row r="53" spans="1:9" ht="12.75">
      <c r="A53" s="1"/>
      <c r="B53" s="20"/>
      <c r="C53" s="20"/>
      <c r="D53" s="15"/>
      <c r="E53" s="15"/>
      <c r="F53" s="15"/>
      <c r="G53" s="15"/>
      <c r="H53" s="16"/>
      <c r="I53" s="16"/>
    </row>
    <row r="54" spans="1:9" ht="12.75">
      <c r="A54" s="1" t="s">
        <v>46</v>
      </c>
      <c r="B54" s="20">
        <v>6.128509375</v>
      </c>
      <c r="C54" s="20">
        <v>4.085672916666667</v>
      </c>
      <c r="D54" s="15"/>
      <c r="E54" s="15">
        <f>F54*6</f>
        <v>57.090865715</v>
      </c>
      <c r="F54" s="15">
        <f>F52-0.33333*(F52-F58)</f>
        <v>9.515144285833333</v>
      </c>
      <c r="G54" s="15">
        <f>F54/1.5</f>
        <v>6.343429523888889</v>
      </c>
      <c r="H54" s="16">
        <v>12</v>
      </c>
      <c r="I54" s="16">
        <f>(F54*240)/H54</f>
        <v>190.30288571666665</v>
      </c>
    </row>
    <row r="55" spans="1:9" ht="12.75">
      <c r="A55" s="1"/>
      <c r="B55" s="20"/>
      <c r="C55" s="20"/>
      <c r="D55" s="15"/>
      <c r="E55" s="15"/>
      <c r="F55" s="15"/>
      <c r="G55" s="15"/>
      <c r="H55" s="16"/>
      <c r="I55" s="16"/>
    </row>
    <row r="56" spans="1:9" ht="12.75">
      <c r="A56" s="1" t="s">
        <v>47</v>
      </c>
      <c r="B56" s="20">
        <v>8.11725</v>
      </c>
      <c r="C56" s="20">
        <v>5.4115</v>
      </c>
      <c r="D56" s="15"/>
      <c r="E56" s="15">
        <f>F56*6</f>
        <v>53.852663428499994</v>
      </c>
      <c r="F56" s="15">
        <f>F52-0.666667*(F52-F58)</f>
        <v>8.97544390475</v>
      </c>
      <c r="G56" s="15">
        <f>F56/1.5</f>
        <v>5.983629269833333</v>
      </c>
      <c r="H56" s="16">
        <v>12</v>
      </c>
      <c r="I56" s="16">
        <f>(F56*240)/H56</f>
        <v>179.508878095</v>
      </c>
    </row>
    <row r="57" spans="1:9" ht="12.75">
      <c r="A57" s="1"/>
      <c r="B57" s="20"/>
      <c r="C57" s="20"/>
      <c r="D57" s="15"/>
      <c r="E57" s="15"/>
      <c r="F57" s="15"/>
      <c r="G57" s="15"/>
      <c r="H57" s="16"/>
      <c r="I57" s="16"/>
    </row>
    <row r="58" spans="1:9" ht="12.75">
      <c r="A58" s="1" t="s">
        <v>48</v>
      </c>
      <c r="B58" s="20">
        <v>8.5474</v>
      </c>
      <c r="C58" s="20">
        <v>5.698266666666667</v>
      </c>
      <c r="D58" s="15"/>
      <c r="E58" s="15">
        <v>50.61450000000001</v>
      </c>
      <c r="F58" s="15">
        <v>8.43575</v>
      </c>
      <c r="G58" s="15">
        <v>5.6235</v>
      </c>
      <c r="H58" s="16">
        <v>12</v>
      </c>
      <c r="I58" s="16">
        <f>(F58*240)/H58</f>
        <v>168.715</v>
      </c>
    </row>
    <row r="59" spans="1:9" ht="12.75">
      <c r="A59" s="1"/>
      <c r="B59" s="20"/>
      <c r="C59" s="20"/>
      <c r="D59" s="15"/>
      <c r="E59" s="15"/>
      <c r="F59" s="15"/>
      <c r="G59" s="15"/>
      <c r="H59" s="16"/>
      <c r="I59" s="16"/>
    </row>
    <row r="60" spans="1:9" ht="12.75">
      <c r="A60" s="1" t="s">
        <v>49</v>
      </c>
      <c r="B60" s="20">
        <v>8.275200000000002</v>
      </c>
      <c r="C60" s="20">
        <v>5.5168</v>
      </c>
      <c r="D60" s="15"/>
      <c r="E60" s="15">
        <v>60.02418</v>
      </c>
      <c r="F60" s="15">
        <v>10.00403</v>
      </c>
      <c r="G60" s="15">
        <v>6.66925</v>
      </c>
      <c r="H60" s="16">
        <v>12</v>
      </c>
      <c r="I60" s="16">
        <f>(F60*240)/H60</f>
        <v>200.0806</v>
      </c>
    </row>
    <row r="61" spans="1:9" ht="12.75">
      <c r="A61" s="1"/>
      <c r="B61" s="20"/>
      <c r="C61" s="20"/>
      <c r="D61" s="15"/>
      <c r="E61" s="15"/>
      <c r="F61" s="15"/>
      <c r="G61" s="15"/>
      <c r="H61" s="16"/>
      <c r="I61" s="16"/>
    </row>
    <row r="62" spans="1:9" ht="12.75">
      <c r="A62" s="1" t="s">
        <v>50</v>
      </c>
      <c r="B62" s="20">
        <v>8.933</v>
      </c>
      <c r="C62" s="20">
        <v>5.955333333333334</v>
      </c>
      <c r="D62" s="15"/>
      <c r="E62" s="15">
        <v>73.02456000000001</v>
      </c>
      <c r="F62" s="15">
        <v>12.17076</v>
      </c>
      <c r="G62" s="15">
        <v>8.1137</v>
      </c>
      <c r="H62" s="16">
        <v>12</v>
      </c>
      <c r="I62" s="16">
        <f>(F62*240)/H62</f>
        <v>243.4152</v>
      </c>
    </row>
    <row r="63" spans="1:9" ht="12.75">
      <c r="A63" s="1"/>
      <c r="B63" s="20"/>
      <c r="C63" s="20"/>
      <c r="D63" s="15"/>
      <c r="E63" s="15"/>
      <c r="F63" s="15"/>
      <c r="G63" s="15"/>
      <c r="H63" s="16"/>
      <c r="I63" s="16"/>
    </row>
    <row r="64" spans="1:9" ht="12.75">
      <c r="A64" s="1" t="s">
        <v>51</v>
      </c>
      <c r="B64" s="20">
        <v>9.796</v>
      </c>
      <c r="C64" s="20">
        <v>6.530666666666666</v>
      </c>
      <c r="D64" s="15"/>
      <c r="E64" s="15">
        <v>79.5204</v>
      </c>
      <c r="F64" s="15">
        <v>13.2534</v>
      </c>
      <c r="G64" s="15">
        <v>8.8353</v>
      </c>
      <c r="H64" s="16">
        <v>12</v>
      </c>
      <c r="I64" s="16">
        <f>(F64*240)/H64</f>
        <v>265.068</v>
      </c>
    </row>
    <row r="65" spans="1:9" ht="12.75">
      <c r="A65" s="1"/>
      <c r="B65" s="20"/>
      <c r="C65" s="20"/>
      <c r="D65" s="15"/>
      <c r="E65" s="15"/>
      <c r="F65" s="15"/>
      <c r="G65" s="15"/>
      <c r="H65" s="16"/>
      <c r="I65" s="16"/>
    </row>
    <row r="66" spans="1:9" ht="12.75">
      <c r="A66" s="1" t="s">
        <v>52</v>
      </c>
      <c r="B66" s="20">
        <v>11.523499999999999</v>
      </c>
      <c r="C66" s="20">
        <v>7.682333333333333</v>
      </c>
      <c r="D66" s="15"/>
      <c r="E66" s="15">
        <v>85.1286</v>
      </c>
      <c r="F66" s="15">
        <v>14.1881</v>
      </c>
      <c r="G66" s="15">
        <v>9.4588</v>
      </c>
      <c r="H66" s="16">
        <v>12.9</v>
      </c>
      <c r="I66" s="16">
        <f>(F66*240)/H66</f>
        <v>263.9646511627907</v>
      </c>
    </row>
    <row r="67" spans="1:9" ht="12.75">
      <c r="A67" s="1"/>
      <c r="B67" s="20"/>
      <c r="C67" s="20"/>
      <c r="D67" s="15"/>
      <c r="E67" s="15"/>
      <c r="F67" s="15"/>
      <c r="G67" s="15"/>
      <c r="H67" s="16"/>
      <c r="I67" s="16"/>
    </row>
    <row r="68" spans="1:9" ht="12.75">
      <c r="A68" s="1" t="s">
        <v>53</v>
      </c>
      <c r="B68" s="20">
        <v>11.860299999999999</v>
      </c>
      <c r="C68" s="20">
        <v>7.906866666666666</v>
      </c>
      <c r="D68" s="15"/>
      <c r="E68" s="15">
        <v>77.0694</v>
      </c>
      <c r="F68" s="15">
        <v>12.8449</v>
      </c>
      <c r="G68" s="15">
        <v>8.56307</v>
      </c>
      <c r="H68" s="16">
        <v>12</v>
      </c>
      <c r="I68" s="16">
        <f>(F68*240)/H68</f>
        <v>256.898</v>
      </c>
    </row>
    <row r="69" spans="1:9" ht="12.75">
      <c r="A69" s="1"/>
      <c r="B69" s="20"/>
      <c r="C69" s="20"/>
      <c r="D69" s="15"/>
      <c r="E69" s="15"/>
      <c r="F69" s="15"/>
      <c r="G69" s="15"/>
      <c r="H69" s="16"/>
      <c r="I69" s="16"/>
    </row>
    <row r="70" spans="1:9" ht="12.75">
      <c r="A70" s="1" t="s">
        <v>55</v>
      </c>
      <c r="B70" s="19"/>
      <c r="C70" s="19"/>
      <c r="D70" s="15"/>
      <c r="E70" s="15">
        <v>88.34100000000001</v>
      </c>
      <c r="F70" s="15">
        <v>14.723500000000001</v>
      </c>
      <c r="G70" s="15">
        <v>9.815666666666667</v>
      </c>
      <c r="H70" s="16">
        <v>12.4</v>
      </c>
      <c r="I70" s="16">
        <f>(F70*240)/H70</f>
        <v>284.9709677419355</v>
      </c>
    </row>
    <row r="71" spans="1:9" ht="12.75">
      <c r="A71" s="1"/>
      <c r="B71" s="19"/>
      <c r="C71" s="19"/>
      <c r="D71" s="15"/>
      <c r="E71" s="15"/>
      <c r="F71" s="15"/>
      <c r="G71" s="15"/>
      <c r="H71" s="16"/>
      <c r="I71" s="16"/>
    </row>
    <row r="72" spans="1:9" ht="12.75">
      <c r="A72" s="1" t="s">
        <v>56</v>
      </c>
      <c r="B72" s="19"/>
      <c r="C72" s="19"/>
      <c r="D72" s="15"/>
      <c r="E72" s="15">
        <v>90.69000000000001</v>
      </c>
      <c r="F72" s="15">
        <v>15.115</v>
      </c>
      <c r="G72" s="15">
        <v>10.076666666666666</v>
      </c>
      <c r="H72" s="16">
        <v>12.5</v>
      </c>
      <c r="I72" s="16">
        <f>(F72*240)/H72</f>
        <v>290.20799999999997</v>
      </c>
    </row>
    <row r="73" spans="1:9" ht="12.75">
      <c r="A73" s="1"/>
      <c r="B73" s="19"/>
      <c r="C73" s="19"/>
      <c r="D73" s="15"/>
      <c r="E73" s="15"/>
      <c r="F73" s="15"/>
      <c r="G73" s="15"/>
      <c r="H73" s="16"/>
      <c r="I73" s="16"/>
    </row>
    <row r="74" spans="1:9" ht="12.75">
      <c r="A74" s="1" t="s">
        <v>57</v>
      </c>
      <c r="B74" s="19"/>
      <c r="C74" s="19"/>
      <c r="D74" s="15"/>
      <c r="E74" s="15">
        <v>90</v>
      </c>
      <c r="F74" s="15">
        <v>15</v>
      </c>
      <c r="G74" s="15">
        <v>10</v>
      </c>
      <c r="H74" s="16">
        <v>12.5</v>
      </c>
      <c r="I74" s="16">
        <f>(F74*240)/H74</f>
        <v>288</v>
      </c>
    </row>
    <row r="75" spans="1:9" ht="12.75">
      <c r="A75" s="1"/>
      <c r="B75" s="19"/>
      <c r="C75" s="19"/>
      <c r="D75" s="15"/>
      <c r="E75" s="15"/>
      <c r="F75" s="15"/>
      <c r="G75" s="15"/>
      <c r="H75" s="16"/>
      <c r="I75" s="16"/>
    </row>
    <row r="76" spans="1:9" ht="12.75">
      <c r="A76" s="1" t="s">
        <v>58</v>
      </c>
      <c r="B76" s="19"/>
      <c r="C76" s="19"/>
      <c r="D76" s="15"/>
      <c r="E76" s="15">
        <v>97.58975999999998</v>
      </c>
      <c r="F76" s="15">
        <v>16.264960000000002</v>
      </c>
      <c r="G76" s="15">
        <v>10.8431</v>
      </c>
      <c r="H76" s="16">
        <v>14</v>
      </c>
      <c r="I76" s="16">
        <f>(F76*240)/H76</f>
        <v>278.82788571428574</v>
      </c>
    </row>
    <row r="77" spans="1:9" ht="12.75">
      <c r="A77" s="1"/>
      <c r="B77" s="19"/>
      <c r="C77" s="19"/>
      <c r="D77" s="15"/>
      <c r="E77" s="15"/>
      <c r="F77" s="15"/>
      <c r="G77" s="15"/>
      <c r="H77" s="16"/>
      <c r="I77" s="16"/>
    </row>
    <row r="78" spans="1:9" ht="12.75">
      <c r="A78" s="1" t="s">
        <v>59</v>
      </c>
      <c r="B78" s="19"/>
      <c r="C78" s="19"/>
      <c r="D78" s="15"/>
      <c r="E78" s="15">
        <v>101.89996020000001</v>
      </c>
      <c r="F78" s="15">
        <v>16.9833267</v>
      </c>
      <c r="G78" s="15">
        <v>11.322163133333333</v>
      </c>
      <c r="H78" s="16">
        <v>15</v>
      </c>
      <c r="I78" s="16">
        <f>(F78*240)/H78</f>
        <v>271.7332272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L60"/>
  <sheetViews>
    <sheetView defaultGridColor="0" zoomScale="90" zoomScaleNormal="90" colorId="0" workbookViewId="0" topLeftCell="A1">
      <pane xSplit="1" ySplit="14" topLeftCell="B15" activePane="bottomRight" state="frozen"/>
      <selection pane="bottomRight" activeCell="B15" sqref="B15"/>
    </sheetView>
  </sheetViews>
  <sheetFormatPr defaultColWidth="9.140625" defaultRowHeight="12.75"/>
  <cols>
    <col min="1" max="1" width="9.140625" style="0" customWidth="1"/>
    <col min="2" max="2" width="12.00390625" style="0" customWidth="1"/>
    <col min="3" max="3" width="14.8515625" style="0" customWidth="1"/>
    <col min="4" max="4" width="20.8515625" style="0" customWidth="1"/>
    <col min="5" max="5" width="23.8515625" style="0" customWidth="1"/>
    <col min="6" max="11" width="10.28125" style="0" customWidth="1"/>
    <col min="12" max="12" width="11.57421875" style="0" customWidth="1"/>
  </cols>
  <sheetData>
    <row r="1" ht="12.75">
      <c r="D1" s="37" t="s">
        <v>104</v>
      </c>
    </row>
    <row r="3" spans="1:12" ht="12.75">
      <c r="A3" s="21"/>
      <c r="B3" s="23"/>
      <c r="C3" s="25"/>
      <c r="D3" s="28" t="s">
        <v>156</v>
      </c>
      <c r="E3" s="20"/>
      <c r="F3" s="20"/>
      <c r="G3" s="20"/>
      <c r="H3" s="20"/>
      <c r="I3" s="20"/>
      <c r="J3" s="20"/>
      <c r="K3" s="20"/>
      <c r="L3" s="20"/>
    </row>
    <row r="4" spans="1:12" ht="12.75">
      <c r="A4" s="21"/>
      <c r="B4" s="23"/>
      <c r="C4" s="25"/>
      <c r="D4" s="28" t="s">
        <v>120</v>
      </c>
      <c r="E4" s="20"/>
      <c r="F4" s="20"/>
      <c r="G4" s="20"/>
      <c r="H4" s="20"/>
      <c r="I4" s="20"/>
      <c r="J4" s="20"/>
      <c r="K4" s="20"/>
      <c r="L4" s="20"/>
    </row>
    <row r="5" spans="1:12" ht="12.75">
      <c r="A5" s="32"/>
      <c r="B5" s="23"/>
      <c r="C5" s="25"/>
      <c r="D5" s="35"/>
      <c r="E5" s="34"/>
      <c r="F5" s="34"/>
      <c r="G5" s="34"/>
      <c r="H5" s="34"/>
      <c r="I5" s="34"/>
      <c r="J5" s="34"/>
      <c r="K5" s="34"/>
      <c r="L5" s="34"/>
    </row>
    <row r="6" spans="1:12" ht="12.75">
      <c r="A6" s="32"/>
      <c r="B6" s="23"/>
      <c r="C6" s="25"/>
      <c r="D6" s="35" t="s">
        <v>125</v>
      </c>
      <c r="E6" s="34"/>
      <c r="F6" s="34"/>
      <c r="G6" s="34"/>
      <c r="H6" s="34"/>
      <c r="I6" s="34"/>
      <c r="J6" s="34"/>
      <c r="K6" s="34"/>
      <c r="L6" s="34"/>
    </row>
    <row r="7" spans="1:12" ht="12.75">
      <c r="A7" s="32"/>
      <c r="B7" s="23"/>
      <c r="C7" s="25"/>
      <c r="D7" s="33"/>
      <c r="E7" s="34"/>
      <c r="F7" s="34"/>
      <c r="G7" s="34"/>
      <c r="H7" s="34"/>
      <c r="I7" s="34"/>
      <c r="J7" s="34"/>
      <c r="K7" s="34"/>
      <c r="L7" s="34"/>
    </row>
    <row r="8" spans="1:12" ht="12.75">
      <c r="A8" s="22"/>
      <c r="B8" s="23"/>
      <c r="C8" s="25"/>
      <c r="F8" s="29"/>
      <c r="G8" s="20"/>
      <c r="H8" s="20"/>
      <c r="I8" s="20"/>
      <c r="J8" s="20"/>
      <c r="K8" s="20"/>
      <c r="L8" s="20"/>
    </row>
    <row r="9" spans="1:12" ht="12.75">
      <c r="A9" s="21"/>
      <c r="B9" s="23" t="s">
        <v>166</v>
      </c>
      <c r="C9" s="23" t="s">
        <v>128</v>
      </c>
      <c r="D9" s="28" t="s">
        <v>100</v>
      </c>
      <c r="E9" s="28" t="s">
        <v>159</v>
      </c>
      <c r="F9" s="28" t="s">
        <v>174</v>
      </c>
      <c r="G9" s="28" t="s">
        <v>174</v>
      </c>
      <c r="H9" s="28" t="s">
        <v>174</v>
      </c>
      <c r="I9" s="28" t="s">
        <v>174</v>
      </c>
      <c r="J9" s="28" t="s">
        <v>130</v>
      </c>
      <c r="K9" s="28" t="s">
        <v>130</v>
      </c>
      <c r="L9" s="28" t="s">
        <v>143</v>
      </c>
    </row>
    <row r="10" spans="1:12" ht="12.75">
      <c r="A10" s="21"/>
      <c r="B10" s="23" t="s">
        <v>84</v>
      </c>
      <c r="C10" s="23" t="s">
        <v>84</v>
      </c>
      <c r="D10" s="28" t="s">
        <v>1</v>
      </c>
      <c r="E10" s="28"/>
      <c r="F10" s="28" t="s">
        <v>177</v>
      </c>
      <c r="G10" s="28" t="s">
        <v>177</v>
      </c>
      <c r="H10" s="28" t="s">
        <v>177</v>
      </c>
      <c r="I10" s="28" t="s">
        <v>177</v>
      </c>
      <c r="J10" s="28" t="s">
        <v>177</v>
      </c>
      <c r="K10" s="28" t="s">
        <v>177</v>
      </c>
      <c r="L10" s="28" t="s">
        <v>141</v>
      </c>
    </row>
    <row r="11" spans="1:12" ht="12.75">
      <c r="A11" s="21" t="s">
        <v>179</v>
      </c>
      <c r="B11" s="23" t="s">
        <v>70</v>
      </c>
      <c r="C11" s="23" t="s">
        <v>168</v>
      </c>
      <c r="D11" s="28" t="s">
        <v>90</v>
      </c>
      <c r="E11" s="28" t="s">
        <v>111</v>
      </c>
      <c r="F11" s="28" t="s">
        <v>62</v>
      </c>
      <c r="G11" s="28" t="s">
        <v>64</v>
      </c>
      <c r="H11" s="28" t="s">
        <v>62</v>
      </c>
      <c r="I11" s="28" t="s">
        <v>64</v>
      </c>
      <c r="J11" s="28" t="s">
        <v>62</v>
      </c>
      <c r="K11" s="28" t="s">
        <v>64</v>
      </c>
      <c r="L11" s="28" t="s">
        <v>64</v>
      </c>
    </row>
    <row r="12" spans="1:12" ht="12.75">
      <c r="A12" s="21"/>
      <c r="B12" s="23" t="s">
        <v>116</v>
      </c>
      <c r="C12" s="26" t="s">
        <v>45</v>
      </c>
      <c r="D12" s="28" t="s">
        <v>129</v>
      </c>
      <c r="E12" s="28" t="s">
        <v>171</v>
      </c>
      <c r="F12" s="28" t="s">
        <v>73</v>
      </c>
      <c r="G12" s="28" t="s">
        <v>73</v>
      </c>
      <c r="H12" s="28" t="s">
        <v>79</v>
      </c>
      <c r="I12" s="28" t="s">
        <v>79</v>
      </c>
      <c r="J12" s="28" t="s">
        <v>73</v>
      </c>
      <c r="K12" s="28" t="s">
        <v>73</v>
      </c>
      <c r="L12" s="28" t="s">
        <v>73</v>
      </c>
    </row>
    <row r="13" spans="1:12" ht="12.75">
      <c r="A13" s="21"/>
      <c r="B13" s="23"/>
      <c r="C13" s="27" t="s">
        <v>5</v>
      </c>
      <c r="D13" s="29"/>
      <c r="E13" s="29"/>
      <c r="F13" s="29"/>
      <c r="G13" s="29"/>
      <c r="H13" s="29"/>
      <c r="I13" s="29"/>
      <c r="J13" s="20"/>
      <c r="K13" s="20"/>
      <c r="L13" s="29"/>
    </row>
    <row r="15" spans="1:12" ht="12.75">
      <c r="A15" s="21" t="s">
        <v>31</v>
      </c>
      <c r="B15" s="24">
        <v>112.73400000000001</v>
      </c>
      <c r="C15" s="24">
        <v>88.53965411620565</v>
      </c>
      <c r="D15" s="20">
        <v>3.1892</v>
      </c>
      <c r="E15" s="20">
        <v>1.8245999999999998</v>
      </c>
      <c r="F15" s="20">
        <v>3.2316000000000003</v>
      </c>
      <c r="G15" s="20">
        <v>3.5906666666666665</v>
      </c>
      <c r="H15" s="20"/>
      <c r="I15" s="20"/>
      <c r="J15" s="20">
        <v>3.25</v>
      </c>
      <c r="K15" s="20">
        <v>3.611111111111111</v>
      </c>
      <c r="L15" s="20"/>
    </row>
    <row r="16" spans="1:12" ht="12.75">
      <c r="A16" s="21"/>
      <c r="B16" s="24"/>
      <c r="C16" s="24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2.75">
      <c r="A17" s="21" t="s">
        <v>32</v>
      </c>
      <c r="B17" s="24">
        <v>114.5</v>
      </c>
      <c r="C17" s="24">
        <v>89.92664499002562</v>
      </c>
      <c r="D17" s="20">
        <v>3.4250000000000007</v>
      </c>
      <c r="E17" s="20">
        <v>1.6824</v>
      </c>
      <c r="F17" s="20">
        <v>3.38</v>
      </c>
      <c r="G17" s="20">
        <v>3.7555555555555555</v>
      </c>
      <c r="H17" s="20"/>
      <c r="I17" s="20"/>
      <c r="J17" s="20">
        <v>2.9</v>
      </c>
      <c r="K17" s="20">
        <v>3.2222222222222223</v>
      </c>
      <c r="L17" s="20"/>
    </row>
    <row r="18" spans="1:12" ht="12.75">
      <c r="A18" s="21"/>
      <c r="B18" s="24"/>
      <c r="C18" s="24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2.75">
      <c r="A19" s="21" t="s">
        <v>34</v>
      </c>
      <c r="B19" s="24">
        <v>111.494</v>
      </c>
      <c r="C19" s="24">
        <v>87.56577603945777</v>
      </c>
      <c r="D19" s="20">
        <v>3.0982000000000003</v>
      </c>
      <c r="E19" s="20">
        <v>1.6598000000000002</v>
      </c>
      <c r="F19" s="20">
        <v>3.1612</v>
      </c>
      <c r="G19" s="20">
        <v>3.512444444444445</v>
      </c>
      <c r="H19" s="20"/>
      <c r="I19" s="20"/>
      <c r="J19" s="20">
        <v>2.9139999999999997</v>
      </c>
      <c r="K19" s="20">
        <v>3.2377777777777776</v>
      </c>
      <c r="L19" s="20"/>
    </row>
    <row r="20" spans="1:12" ht="12.75">
      <c r="A20" s="21"/>
      <c r="B20" s="24"/>
      <c r="C20" s="24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2.75">
      <c r="A21" s="21" t="s">
        <v>35</v>
      </c>
      <c r="B21" s="24">
        <v>131.588</v>
      </c>
      <c r="C21" s="24">
        <v>103.34731319604793</v>
      </c>
      <c r="D21" s="20">
        <v>3.2468000000000004</v>
      </c>
      <c r="E21" s="20">
        <v>1.7540000000000002</v>
      </c>
      <c r="F21" s="20">
        <v>3.3875</v>
      </c>
      <c r="G21" s="20">
        <v>3.7638888888888893</v>
      </c>
      <c r="H21" s="20"/>
      <c r="I21" s="20"/>
      <c r="J21" s="20">
        <v>3.1160000000000005</v>
      </c>
      <c r="K21" s="20">
        <v>3.4622222222222225</v>
      </c>
      <c r="L21" s="20"/>
    </row>
    <row r="22" spans="1:12" ht="12.75">
      <c r="A22" s="21"/>
      <c r="B22" s="24"/>
      <c r="C22" s="24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2.75">
      <c r="A23" s="21" t="s">
        <v>36</v>
      </c>
      <c r="B23" s="24">
        <v>121.454</v>
      </c>
      <c r="C23" s="24">
        <v>95.38821607527136</v>
      </c>
      <c r="D23" s="20">
        <v>2.7998000000000003</v>
      </c>
      <c r="E23" s="20">
        <v>1.61</v>
      </c>
      <c r="F23" s="20"/>
      <c r="G23" s="20"/>
      <c r="H23" s="20"/>
      <c r="I23" s="20"/>
      <c r="J23" s="20">
        <v>3.0353333333333334</v>
      </c>
      <c r="K23" s="20">
        <v>3.372592592592593</v>
      </c>
      <c r="L23" s="20"/>
    </row>
    <row r="24" spans="1:12" ht="12.75">
      <c r="A24" s="21"/>
      <c r="B24" s="24"/>
      <c r="C24" s="24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2.75">
      <c r="A25" s="21" t="s">
        <v>37</v>
      </c>
      <c r="B25" s="24">
        <v>136.50400000000002</v>
      </c>
      <c r="C25" s="24">
        <v>107.20826853902581</v>
      </c>
      <c r="D25" s="20">
        <v>2.6790000000000003</v>
      </c>
      <c r="E25" s="20">
        <v>1.5278</v>
      </c>
      <c r="F25" s="20">
        <v>2.7</v>
      </c>
      <c r="G25" s="20">
        <v>3.0000000000000004</v>
      </c>
      <c r="H25" s="20"/>
      <c r="I25" s="20"/>
      <c r="J25" s="20">
        <v>3.183</v>
      </c>
      <c r="K25" s="20">
        <v>3.5366666666666666</v>
      </c>
      <c r="L25" s="20"/>
    </row>
    <row r="26" spans="1:12" ht="12.75">
      <c r="A26" s="21"/>
      <c r="B26" s="24"/>
      <c r="C26" s="24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2.75">
      <c r="A27" s="21" t="s">
        <v>38</v>
      </c>
      <c r="B27" s="24">
        <v>141.156</v>
      </c>
      <c r="C27" s="24">
        <v>110.86188209792188</v>
      </c>
      <c r="D27" s="20">
        <v>2.611</v>
      </c>
      <c r="E27" s="20">
        <v>1.6206</v>
      </c>
      <c r="F27" s="20">
        <v>2.875</v>
      </c>
      <c r="G27" s="20">
        <v>3.1944444444444446</v>
      </c>
      <c r="H27" s="20">
        <v>3.15</v>
      </c>
      <c r="I27" s="20">
        <v>3.5</v>
      </c>
      <c r="J27" s="20">
        <v>3.12175</v>
      </c>
      <c r="K27" s="20">
        <v>3.4686111111111115</v>
      </c>
      <c r="L27" s="20"/>
    </row>
    <row r="28" spans="1:12" ht="12.75">
      <c r="A28" s="21"/>
      <c r="B28" s="24"/>
      <c r="C28" s="24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2.75">
      <c r="A29" s="21" t="s">
        <v>39</v>
      </c>
      <c r="B29" s="24">
        <v>151.82</v>
      </c>
      <c r="C29" s="24">
        <v>119.2372335579536</v>
      </c>
      <c r="D29" s="20">
        <v>3.1500000000000004</v>
      </c>
      <c r="E29" s="20">
        <v>2.0606</v>
      </c>
      <c r="F29" s="20">
        <v>3.6</v>
      </c>
      <c r="G29" s="20">
        <v>4</v>
      </c>
      <c r="H29" s="20">
        <v>3.6</v>
      </c>
      <c r="I29" s="20">
        <v>4</v>
      </c>
      <c r="J29" s="20">
        <v>3.544</v>
      </c>
      <c r="K29" s="20">
        <v>3.937777777777778</v>
      </c>
      <c r="L29" s="20">
        <v>1.96375</v>
      </c>
    </row>
    <row r="30" spans="1:12" ht="12.75">
      <c r="A30" s="21"/>
      <c r="B30" s="24"/>
      <c r="C30" s="24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12.75">
      <c r="A31" s="21" t="s">
        <v>40</v>
      </c>
      <c r="B31" s="24">
        <v>158.61399999999998</v>
      </c>
      <c r="C31" s="24">
        <v>124.57314295587705</v>
      </c>
      <c r="D31" s="20">
        <v>3.7125000000000004</v>
      </c>
      <c r="E31" s="20">
        <v>2.2612</v>
      </c>
      <c r="F31" s="20">
        <v>3.825</v>
      </c>
      <c r="G31" s="20">
        <v>4.25</v>
      </c>
      <c r="H31" s="20"/>
      <c r="I31" s="20"/>
      <c r="J31" s="20">
        <v>3.76875</v>
      </c>
      <c r="K31" s="20">
        <v>4.1875</v>
      </c>
      <c r="L31" s="20">
        <v>2.18325</v>
      </c>
    </row>
    <row r="32" spans="1:12" ht="12.75">
      <c r="A32" s="21"/>
      <c r="B32" s="24"/>
      <c r="C32" s="24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2.75">
      <c r="A33" s="21" t="s">
        <v>41</v>
      </c>
      <c r="B33" s="24">
        <v>180.456</v>
      </c>
      <c r="C33" s="24">
        <v>141.72753404646343</v>
      </c>
      <c r="D33" s="20">
        <v>3.725</v>
      </c>
      <c r="E33" s="20">
        <v>2.2812</v>
      </c>
      <c r="F33" s="20">
        <v>3.758333333333333</v>
      </c>
      <c r="G33" s="20">
        <v>4.1759259259259265</v>
      </c>
      <c r="H33" s="20">
        <v>3.8</v>
      </c>
      <c r="I33" s="20">
        <v>4.222222222222222</v>
      </c>
      <c r="J33" s="20">
        <v>3.15</v>
      </c>
      <c r="K33" s="20">
        <v>3.5</v>
      </c>
      <c r="L33" s="20">
        <v>2.08325</v>
      </c>
    </row>
    <row r="34" spans="1:12" ht="12.75">
      <c r="A34" s="21"/>
      <c r="B34" s="24"/>
      <c r="C34" s="24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2.75">
      <c r="A35" s="21" t="s">
        <v>42</v>
      </c>
      <c r="B35" s="24">
        <v>145.264</v>
      </c>
      <c r="C35" s="24">
        <v>114.08824591992209</v>
      </c>
      <c r="D35" s="20">
        <v>3.6884</v>
      </c>
      <c r="E35" s="20">
        <v>2.3594</v>
      </c>
      <c r="F35" s="20">
        <v>3.49</v>
      </c>
      <c r="G35" s="20">
        <v>3.8777777777777778</v>
      </c>
      <c r="H35" s="20">
        <v>4.1815</v>
      </c>
      <c r="I35" s="20">
        <v>4.646111111111111</v>
      </c>
      <c r="J35" s="20">
        <v>3.8273333333333333</v>
      </c>
      <c r="K35" s="20">
        <v>4.252592592592593</v>
      </c>
      <c r="L35" s="20">
        <v>2.2407500000000002</v>
      </c>
    </row>
    <row r="36" spans="1:12" ht="12.75">
      <c r="A36" s="21"/>
      <c r="B36" s="24"/>
      <c r="C36" s="24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12.75">
      <c r="A37" s="21" t="s">
        <v>43</v>
      </c>
      <c r="B37" s="24">
        <v>139.49</v>
      </c>
      <c r="C37" s="24">
        <v>109.55342977867835</v>
      </c>
      <c r="D37" s="20">
        <v>3.5101999999999998</v>
      </c>
      <c r="E37" s="20">
        <v>2.531</v>
      </c>
      <c r="F37" s="20">
        <v>3.4878</v>
      </c>
      <c r="G37" s="20">
        <v>3.875333333333333</v>
      </c>
      <c r="H37" s="20">
        <v>3.7649999999999997</v>
      </c>
      <c r="I37" s="20">
        <v>4.183333333333333</v>
      </c>
      <c r="J37" s="20">
        <v>3.5</v>
      </c>
      <c r="K37" s="20">
        <v>3.8888888888888893</v>
      </c>
      <c r="L37" s="20">
        <v>2.216666666666667</v>
      </c>
    </row>
    <row r="38" spans="1:12" ht="12.75">
      <c r="A38" s="21"/>
      <c r="B38" s="24"/>
      <c r="C38" s="24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2.75">
      <c r="A39" s="21" t="s">
        <v>44</v>
      </c>
      <c r="B39" s="24">
        <v>127.926</v>
      </c>
      <c r="C39" s="24">
        <v>100.47123132745864</v>
      </c>
      <c r="D39" s="20">
        <v>3.5225999999999997</v>
      </c>
      <c r="E39" s="20"/>
      <c r="F39" s="20">
        <v>3.283333333333333</v>
      </c>
      <c r="G39" s="20">
        <v>3.6481481481481484</v>
      </c>
      <c r="H39" s="20">
        <v>4</v>
      </c>
      <c r="I39" s="20">
        <v>4.444444444444445</v>
      </c>
      <c r="J39" s="20">
        <v>3.6</v>
      </c>
      <c r="K39" s="20">
        <v>4</v>
      </c>
      <c r="L39" s="20">
        <v>2.3525416666666668</v>
      </c>
    </row>
    <row r="40" spans="1:12" ht="12.75">
      <c r="A40" s="21"/>
      <c r="B40" s="24"/>
      <c r="C40" s="24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2.75">
      <c r="A41" s="21" t="s">
        <v>46</v>
      </c>
      <c r="B41" s="24">
        <v>149.83800000000002</v>
      </c>
      <c r="C41" s="24">
        <v>117.68059940624853</v>
      </c>
      <c r="D41" s="20">
        <v>3.1452500000000003</v>
      </c>
      <c r="E41" s="20">
        <v>2.044333333333333</v>
      </c>
      <c r="F41" s="20">
        <v>2.9</v>
      </c>
      <c r="G41" s="20">
        <v>3.2222222222222223</v>
      </c>
      <c r="H41" s="20"/>
      <c r="I41" s="20"/>
      <c r="J41" s="20"/>
      <c r="K41" s="20"/>
      <c r="L41" s="20">
        <v>1.8239999999999998</v>
      </c>
    </row>
    <row r="42" spans="1:12" ht="12.75">
      <c r="A42" s="21"/>
      <c r="B42" s="24"/>
      <c r="C42" s="24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12.75">
      <c r="A43" s="21" t="s">
        <v>47</v>
      </c>
      <c r="B43" s="24">
        <v>113.93</v>
      </c>
      <c r="C43" s="24">
        <v>89.4789752289399</v>
      </c>
      <c r="D43" s="20">
        <v>3.25</v>
      </c>
      <c r="E43" s="20">
        <v>2.4892</v>
      </c>
      <c r="F43" s="20">
        <v>3.5</v>
      </c>
      <c r="G43" s="20">
        <v>3.8888888888888893</v>
      </c>
      <c r="H43" s="20"/>
      <c r="I43" s="20"/>
      <c r="J43" s="20"/>
      <c r="K43" s="20"/>
      <c r="L43" s="20">
        <v>2.3185</v>
      </c>
    </row>
    <row r="44" spans="1:12" ht="12.75">
      <c r="A44" s="21"/>
      <c r="B44" s="24"/>
      <c r="C44" s="24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2.75">
      <c r="A45" s="21" t="s">
        <v>48</v>
      </c>
      <c r="B45" s="24">
        <v>121.596</v>
      </c>
      <c r="C45" s="24">
        <v>95.4997408227699</v>
      </c>
      <c r="D45" s="20">
        <v>3.125</v>
      </c>
      <c r="E45" s="20">
        <v>2.0875</v>
      </c>
      <c r="F45" s="20"/>
      <c r="G45" s="20"/>
      <c r="H45" s="20"/>
      <c r="I45" s="20"/>
      <c r="J45" s="20"/>
      <c r="K45" s="20"/>
      <c r="L45" s="20">
        <v>2.016</v>
      </c>
    </row>
    <row r="46" spans="1:12" ht="12.75">
      <c r="A46" s="21"/>
      <c r="B46" s="24"/>
      <c r="C46" s="24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2.75">
      <c r="A47" s="21" t="s">
        <v>49</v>
      </c>
      <c r="B47" s="24">
        <v>123.34</v>
      </c>
      <c r="C47" s="24">
        <v>96.86945321458305</v>
      </c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2.75">
      <c r="A48" s="21"/>
      <c r="B48" s="24"/>
      <c r="C48" s="24"/>
      <c r="D48" s="34"/>
      <c r="E48" s="34"/>
      <c r="F48" s="34"/>
      <c r="G48" s="34"/>
      <c r="H48" s="34"/>
      <c r="I48" s="34"/>
      <c r="J48" s="34"/>
      <c r="K48" s="34"/>
      <c r="L48" s="34"/>
    </row>
    <row r="49" spans="1:3" ht="12.75">
      <c r="A49" s="21" t="s">
        <v>50</v>
      </c>
      <c r="B49" s="24">
        <v>146.47600000000003</v>
      </c>
      <c r="C49" s="24">
        <v>115.04013320138856</v>
      </c>
    </row>
    <row r="50" spans="1:3" ht="12.75">
      <c r="A50" s="21"/>
      <c r="B50" s="24"/>
      <c r="C50" s="24"/>
    </row>
    <row r="51" spans="1:4" ht="12.75">
      <c r="A51" s="21" t="s">
        <v>51</v>
      </c>
      <c r="B51" s="24">
        <v>200.86200000000002</v>
      </c>
      <c r="C51" s="24">
        <v>157.7541114933321</v>
      </c>
      <c r="D51" s="20"/>
    </row>
    <row r="52" spans="1:4" ht="12.75">
      <c r="A52" s="21"/>
      <c r="B52" s="24"/>
      <c r="C52" s="24"/>
      <c r="D52" s="20"/>
    </row>
    <row r="53" spans="1:4" ht="12.75">
      <c r="A53" s="21" t="s">
        <v>52</v>
      </c>
      <c r="B53" s="24">
        <v>242.01800000000003</v>
      </c>
      <c r="C53" s="24">
        <v>190.0774390148124</v>
      </c>
      <c r="D53" s="20"/>
    </row>
    <row r="54" spans="1:4" ht="12.75">
      <c r="A54" s="21"/>
      <c r="B54" s="24"/>
      <c r="C54" s="24"/>
      <c r="D54" s="20"/>
    </row>
    <row r="55" spans="1:4" ht="12.75">
      <c r="A55" s="21" t="s">
        <v>53</v>
      </c>
      <c r="B55" s="24">
        <v>195.352</v>
      </c>
      <c r="C55" s="24">
        <v>153.42663713617017</v>
      </c>
      <c r="D55" s="20"/>
    </row>
    <row r="56" spans="1:4" ht="12.75">
      <c r="A56" s="21"/>
      <c r="B56" s="24"/>
      <c r="C56" s="24"/>
      <c r="D56" s="20"/>
    </row>
    <row r="57" spans="1:4" ht="12.75">
      <c r="A57" s="21" t="s">
        <v>54</v>
      </c>
      <c r="B57" s="24">
        <v>128.59924566804088</v>
      </c>
      <c r="C57" s="24">
        <v>100.99998874388646</v>
      </c>
      <c r="D57" s="20"/>
    </row>
    <row r="60" ht="12.75">
      <c r="B60" t="s">
        <v>147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H29"/>
  <sheetViews>
    <sheetView defaultGridColor="0" zoomScale="90" zoomScaleNormal="90" colorId="0" workbookViewId="0" topLeftCell="A1">
      <pane xSplit="1" ySplit="14" topLeftCell="B15" activePane="bottomRight" state="frozen"/>
      <selection pane="bottomRight" activeCell="B15" sqref="B15"/>
    </sheetView>
  </sheetViews>
  <sheetFormatPr defaultColWidth="9.140625" defaultRowHeight="12.75"/>
  <cols>
    <col min="1" max="1" width="10.28125" style="0" customWidth="1"/>
    <col min="2" max="2" width="11.421875" style="0" customWidth="1"/>
    <col min="3" max="3" width="7.7109375" style="0" customWidth="1"/>
    <col min="4" max="4" width="10.28125" style="0" customWidth="1"/>
    <col min="6" max="6" width="11.421875" style="0" customWidth="1"/>
    <col min="7" max="7" width="7.7109375" style="0" customWidth="1"/>
    <col min="8" max="8" width="10.28125" style="0" customWidth="1"/>
  </cols>
  <sheetData>
    <row r="1" ht="12.75">
      <c r="C1" s="37" t="s">
        <v>81</v>
      </c>
    </row>
    <row r="3" spans="1:8" ht="12.75">
      <c r="A3" s="21"/>
      <c r="B3" s="20"/>
      <c r="C3" s="28" t="s">
        <v>155</v>
      </c>
      <c r="D3" s="28"/>
      <c r="E3" s="20"/>
      <c r="F3" s="20"/>
      <c r="G3" s="20"/>
      <c r="H3" s="20"/>
    </row>
    <row r="4" spans="1:8" ht="12.75">
      <c r="A4" s="21"/>
      <c r="B4" s="20"/>
      <c r="C4" s="28" t="s">
        <v>110</v>
      </c>
      <c r="D4" s="28"/>
      <c r="E4" s="20"/>
      <c r="F4" s="20"/>
      <c r="G4" s="20"/>
      <c r="H4" s="20"/>
    </row>
    <row r="5" spans="1:8" ht="12.75">
      <c r="A5" s="21"/>
      <c r="B5" s="20"/>
      <c r="C5" s="20"/>
      <c r="D5" s="20"/>
      <c r="E5" s="20"/>
      <c r="F5" s="20"/>
      <c r="G5" s="20"/>
      <c r="H5" s="20"/>
    </row>
    <row r="6" spans="1:8" ht="12.75">
      <c r="A6" s="21"/>
      <c r="B6" s="20"/>
      <c r="C6" s="28" t="s">
        <v>121</v>
      </c>
      <c r="D6" s="20"/>
      <c r="E6" s="20"/>
      <c r="F6" s="20"/>
      <c r="G6" s="20"/>
      <c r="H6" s="20"/>
    </row>
    <row r="7" spans="1:8" ht="12.75">
      <c r="A7" s="21"/>
      <c r="B7" s="20"/>
      <c r="C7" s="20"/>
      <c r="D7" s="20"/>
      <c r="E7" s="20"/>
      <c r="F7" s="20"/>
      <c r="G7" s="20"/>
      <c r="H7" s="20"/>
    </row>
    <row r="8" spans="1:8" ht="12.75">
      <c r="A8" s="21"/>
      <c r="B8" s="28" t="s">
        <v>94</v>
      </c>
      <c r="C8" s="20"/>
      <c r="D8" s="20"/>
      <c r="E8" s="20"/>
      <c r="F8" s="28" t="s">
        <v>83</v>
      </c>
      <c r="G8" s="20"/>
      <c r="H8" s="20"/>
    </row>
    <row r="9" spans="1:8" ht="12.75">
      <c r="A9" s="21"/>
      <c r="B9" s="28"/>
      <c r="C9" s="20"/>
      <c r="D9" s="20"/>
      <c r="E9" s="20"/>
      <c r="F9" s="28" t="s">
        <v>142</v>
      </c>
      <c r="G9" s="20"/>
      <c r="H9" s="20"/>
    </row>
    <row r="10" spans="1:8" ht="12.75">
      <c r="A10" s="21"/>
      <c r="B10" s="28"/>
      <c r="C10" s="20"/>
      <c r="D10" s="20"/>
      <c r="E10" s="20"/>
      <c r="F10" s="28"/>
      <c r="G10" s="20"/>
      <c r="H10" s="20"/>
    </row>
    <row r="11" spans="1:8" ht="12.75">
      <c r="A11" s="21" t="s">
        <v>179</v>
      </c>
      <c r="B11" s="28" t="s">
        <v>152</v>
      </c>
      <c r="C11" s="28" t="s">
        <v>152</v>
      </c>
      <c r="D11" s="28" t="s">
        <v>152</v>
      </c>
      <c r="E11" s="20"/>
      <c r="F11" s="28" t="s">
        <v>152</v>
      </c>
      <c r="G11" s="28" t="s">
        <v>152</v>
      </c>
      <c r="H11" s="28" t="s">
        <v>152</v>
      </c>
    </row>
    <row r="12" spans="1:8" ht="12.75">
      <c r="A12" s="21"/>
      <c r="B12" s="28" t="s">
        <v>64</v>
      </c>
      <c r="C12" s="28" t="s">
        <v>64</v>
      </c>
      <c r="D12" s="28" t="s">
        <v>148</v>
      </c>
      <c r="E12" s="20"/>
      <c r="F12" s="28" t="s">
        <v>64</v>
      </c>
      <c r="G12" s="28" t="s">
        <v>64</v>
      </c>
      <c r="H12" s="28" t="s">
        <v>148</v>
      </c>
    </row>
    <row r="13" spans="1:8" ht="12.75">
      <c r="A13" s="21"/>
      <c r="B13" s="28" t="s">
        <v>127</v>
      </c>
      <c r="C13" s="28" t="s">
        <v>0</v>
      </c>
      <c r="D13" s="28" t="s">
        <v>116</v>
      </c>
      <c r="E13" s="20"/>
      <c r="F13" s="28" t="s">
        <v>127</v>
      </c>
      <c r="G13" s="28" t="s">
        <v>0</v>
      </c>
      <c r="H13" s="28" t="s">
        <v>116</v>
      </c>
    </row>
    <row r="14" spans="1:8" ht="12.75">
      <c r="A14" s="21"/>
      <c r="B14" s="20"/>
      <c r="C14" s="20"/>
      <c r="D14" s="20"/>
      <c r="E14" s="20"/>
      <c r="F14" s="20"/>
      <c r="G14" s="20"/>
      <c r="H14" s="20"/>
    </row>
    <row r="15" spans="1:8" ht="12.75">
      <c r="A15" s="21" t="s">
        <v>47</v>
      </c>
      <c r="B15" s="20">
        <v>11.25</v>
      </c>
      <c r="C15" s="20">
        <v>0.5625</v>
      </c>
      <c r="D15" s="20">
        <v>4.5</v>
      </c>
      <c r="E15" s="20"/>
      <c r="F15" s="20"/>
      <c r="G15" s="20"/>
      <c r="H15" s="20"/>
    </row>
    <row r="16" spans="1:8" ht="12.75">
      <c r="A16" s="21"/>
      <c r="B16" s="20"/>
      <c r="C16" s="20"/>
      <c r="D16" s="20"/>
      <c r="E16" s="20"/>
      <c r="F16" s="20"/>
      <c r="G16" s="20"/>
      <c r="H16" s="20"/>
    </row>
    <row r="17" spans="1:8" ht="12.75">
      <c r="A17" s="21" t="s">
        <v>48</v>
      </c>
      <c r="B17" s="20">
        <v>10.5</v>
      </c>
      <c r="C17" s="20">
        <v>0.525</v>
      </c>
      <c r="D17" s="20">
        <v>4.2</v>
      </c>
      <c r="E17" s="20"/>
      <c r="F17" s="20">
        <v>35</v>
      </c>
      <c r="G17" s="20">
        <v>1.75</v>
      </c>
      <c r="H17" s="20">
        <v>14</v>
      </c>
    </row>
    <row r="18" spans="1:8" ht="12.75">
      <c r="A18" s="21"/>
      <c r="B18" s="20"/>
      <c r="C18" s="20"/>
      <c r="D18" s="20"/>
      <c r="E18" s="20"/>
      <c r="F18" s="20"/>
      <c r="G18" s="20"/>
      <c r="H18" s="20"/>
    </row>
    <row r="19" spans="1:8" ht="12.75">
      <c r="A19" s="21" t="s">
        <v>49</v>
      </c>
      <c r="B19" s="20">
        <v>10.25</v>
      </c>
      <c r="C19" s="20">
        <v>0.5125</v>
      </c>
      <c r="D19" s="20">
        <v>4.1</v>
      </c>
      <c r="E19" s="20"/>
      <c r="F19" s="20">
        <v>34.692</v>
      </c>
      <c r="G19" s="20">
        <v>1.7346</v>
      </c>
      <c r="H19" s="20">
        <v>13.8768</v>
      </c>
    </row>
    <row r="20" spans="1:8" ht="12.75">
      <c r="A20" s="21"/>
      <c r="B20" s="20"/>
      <c r="C20" s="20"/>
      <c r="D20" s="20"/>
      <c r="E20" s="20"/>
      <c r="F20" s="20"/>
      <c r="G20" s="20"/>
      <c r="H20" s="20"/>
    </row>
    <row r="21" spans="1:8" ht="12.75">
      <c r="A21" s="21" t="s">
        <v>50</v>
      </c>
      <c r="B21" s="20">
        <v>10.46</v>
      </c>
      <c r="C21" s="20">
        <v>0.523</v>
      </c>
      <c r="D21" s="20">
        <v>4.183999999999999</v>
      </c>
      <c r="E21" s="20"/>
      <c r="F21" s="20">
        <v>36.162</v>
      </c>
      <c r="G21" s="20">
        <v>1.8081</v>
      </c>
      <c r="H21" s="20">
        <v>14.4648</v>
      </c>
    </row>
    <row r="22" spans="1:8" ht="12.75">
      <c r="A22" s="21"/>
      <c r="B22" s="20"/>
      <c r="C22" s="20"/>
      <c r="D22" s="20"/>
      <c r="E22" s="20"/>
      <c r="F22" s="20"/>
      <c r="G22" s="20"/>
      <c r="H22" s="20"/>
    </row>
    <row r="23" spans="1:8" ht="12.75">
      <c r="A23" s="21" t="s">
        <v>51</v>
      </c>
      <c r="B23" s="20">
        <v>17.688</v>
      </c>
      <c r="C23" s="20">
        <v>0.8844</v>
      </c>
      <c r="D23" s="20">
        <v>7.0752</v>
      </c>
      <c r="E23" s="20"/>
      <c r="F23" s="20">
        <v>42.218</v>
      </c>
      <c r="G23" s="20">
        <v>2.1109</v>
      </c>
      <c r="H23" s="20">
        <v>16.8872</v>
      </c>
    </row>
    <row r="24" spans="1:8" ht="12.75">
      <c r="A24" s="21"/>
      <c r="B24" s="20"/>
      <c r="C24" s="20"/>
      <c r="D24" s="20"/>
      <c r="E24" s="20"/>
      <c r="F24" s="20"/>
      <c r="G24" s="20"/>
      <c r="H24" s="20"/>
    </row>
    <row r="25" spans="1:8" ht="12.75">
      <c r="A25" s="21" t="s">
        <v>52</v>
      </c>
      <c r="B25" s="20">
        <v>31.32</v>
      </c>
      <c r="C25" s="20">
        <v>1.566</v>
      </c>
      <c r="D25" s="20">
        <v>12.528</v>
      </c>
      <c r="E25" s="20"/>
      <c r="F25" s="20">
        <v>63.65</v>
      </c>
      <c r="G25" s="20">
        <v>3.1825</v>
      </c>
      <c r="H25" s="20">
        <v>25.46</v>
      </c>
    </row>
    <row r="26" spans="1:8" ht="12.75">
      <c r="A26" s="21"/>
      <c r="B26" s="20"/>
      <c r="C26" s="20"/>
      <c r="D26" s="20"/>
      <c r="E26" s="20"/>
      <c r="F26" s="20"/>
      <c r="G26" s="20"/>
      <c r="H26" s="20"/>
    </row>
    <row r="27" spans="1:8" ht="12.75">
      <c r="A27" s="21" t="s">
        <v>53</v>
      </c>
      <c r="B27" s="20">
        <v>21.833999999999996</v>
      </c>
      <c r="C27" s="20">
        <v>1.0917</v>
      </c>
      <c r="D27" s="20">
        <v>8.7336</v>
      </c>
      <c r="E27" s="20"/>
      <c r="F27" s="20">
        <v>55.336</v>
      </c>
      <c r="G27" s="20">
        <v>2.7668</v>
      </c>
      <c r="H27" s="20">
        <v>22.1344</v>
      </c>
    </row>
    <row r="28" spans="1:8" ht="12.75">
      <c r="A28" s="21"/>
      <c r="B28" s="20"/>
      <c r="C28" s="20"/>
      <c r="D28" s="20"/>
      <c r="E28" s="20"/>
      <c r="F28" s="20"/>
      <c r="G28" s="20"/>
      <c r="H28" s="20"/>
    </row>
    <row r="29" spans="1:8" ht="12.75">
      <c r="A29" s="21" t="s">
        <v>54</v>
      </c>
      <c r="B29" s="20">
        <v>21.25</v>
      </c>
      <c r="C29" s="20">
        <v>1.0625</v>
      </c>
      <c r="D29" s="20">
        <v>8.5</v>
      </c>
      <c r="E29" s="20"/>
      <c r="F29" s="20">
        <v>52.67</v>
      </c>
      <c r="G29" s="20">
        <v>2.6335</v>
      </c>
      <c r="H29" s="20">
        <v>21.068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