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weights" sheetId="1" r:id="rId1"/>
  </sheets>
  <definedNames>
    <definedName name="_xlnm.Print_Titles" localSheetId="0">'weights'!$A:$B,'weights'!$1:$8</definedName>
  </definedNames>
  <calcPr fullCalcOnLoad="1"/>
</workbook>
</file>

<file path=xl/sharedStrings.xml><?xml version="1.0" encoding="utf-8"?>
<sst xmlns="http://schemas.openxmlformats.org/spreadsheetml/2006/main" count="174" uniqueCount="117">
  <si>
    <t>37 inches</t>
  </si>
  <si>
    <t>Armentières</t>
  </si>
  <si>
    <t>Aeren: Other</t>
  </si>
  <si>
    <t>Arras</t>
  </si>
  <si>
    <t>Bergues-St.Winoc</t>
  </si>
  <si>
    <t>biffes</t>
  </si>
  <si>
    <t>broad double say</t>
  </si>
  <si>
    <t>broad say</t>
  </si>
  <si>
    <t>Bruges</t>
  </si>
  <si>
    <t>Carells</t>
  </si>
  <si>
    <t>Coggeshall</t>
  </si>
  <si>
    <t>Colchester</t>
  </si>
  <si>
    <t>couvretures d'estanfort</t>
  </si>
  <si>
    <t>Devon kerseys: dossens</t>
  </si>
  <si>
    <t>dicquedune oint</t>
  </si>
  <si>
    <t>Diksmuide</t>
  </si>
  <si>
    <t>grand drap rayé</t>
  </si>
  <si>
    <t>couvretures</t>
  </si>
  <si>
    <t>Coxall bay</t>
  </si>
  <si>
    <t>Coxall bay minikin</t>
  </si>
  <si>
    <t>Devonshire</t>
  </si>
  <si>
    <t>Dobbel Leeuwen</t>
  </si>
  <si>
    <t>Douai</t>
  </si>
  <si>
    <t>early-modern semi-worsteds</t>
  </si>
  <si>
    <t>East Anglia</t>
  </si>
  <si>
    <t>ells</t>
  </si>
  <si>
    <t>Eng. lb.</t>
  </si>
  <si>
    <t>English cloth yd</t>
  </si>
  <si>
    <t>friezes</t>
  </si>
  <si>
    <t>renforchiés sans roies</t>
  </si>
  <si>
    <t>saye drappée</t>
  </si>
  <si>
    <t>saye endrappée</t>
  </si>
  <si>
    <t>Date</t>
  </si>
  <si>
    <t>dicke saye</t>
  </si>
  <si>
    <t>dickedinnen five seals</t>
  </si>
  <si>
    <t>dinne saye</t>
  </si>
  <si>
    <t>double bay</t>
  </si>
  <si>
    <t>double bays</t>
  </si>
  <si>
    <t>Double Mockadoes</t>
  </si>
  <si>
    <t>drap entier (?)</t>
  </si>
  <si>
    <t>draps estainfors</t>
  </si>
  <si>
    <t>draps pers (biffe?)</t>
  </si>
  <si>
    <t>dyed biffes</t>
  </si>
  <si>
    <t>East-Anglia, Norfolk</t>
  </si>
  <si>
    <t>ells</t>
  </si>
  <si>
    <t>England</t>
  </si>
  <si>
    <t>English cloth yd</t>
  </si>
  <si>
    <t>Essex</t>
  </si>
  <si>
    <t>Essex-Suffolk</t>
  </si>
  <si>
    <t>fine narrow say</t>
  </si>
  <si>
    <t>Flem lb./</t>
  </si>
  <si>
    <t>Flemish (0.49m)</t>
  </si>
  <si>
    <t>From</t>
  </si>
  <si>
    <t>Fustians</t>
  </si>
  <si>
    <t>Gheecroonde B</t>
  </si>
  <si>
    <t>Ghent</t>
  </si>
  <si>
    <t>grams per</t>
  </si>
  <si>
    <t>grand drap</t>
  </si>
  <si>
    <t>Griffoen</t>
  </si>
  <si>
    <t>Grooten Claus</t>
  </si>
  <si>
    <t>Gulden Aeren White</t>
  </si>
  <si>
    <t>Haubourdin</t>
  </si>
  <si>
    <t>Hondschoote</t>
  </si>
  <si>
    <t>Inkel Leeuwen</t>
  </si>
  <si>
    <t>kerseys</t>
  </si>
  <si>
    <t>kilograms</t>
  </si>
  <si>
    <t>Length</t>
  </si>
  <si>
    <t>Leuven</t>
  </si>
  <si>
    <t>Local lb.</t>
  </si>
  <si>
    <t>Long coloured broadcloths</t>
  </si>
  <si>
    <t>Long white broadcloths</t>
  </si>
  <si>
    <t>Mechelen *</t>
  </si>
  <si>
    <t>medieval semi-worsteds</t>
  </si>
  <si>
    <t>medieval, early-modern woollen broadcloths</t>
  </si>
  <si>
    <t>metres</t>
  </si>
  <si>
    <t>Mockaodes, tuft</t>
  </si>
  <si>
    <t>Moiens</t>
  </si>
  <si>
    <t>Name</t>
  </si>
  <si>
    <t>Naples</t>
  </si>
  <si>
    <t>narrow worsteds</t>
  </si>
  <si>
    <t>Norwich grogaines</t>
  </si>
  <si>
    <t>Oppersten Zegel</t>
  </si>
  <si>
    <t>Oultreffin</t>
  </si>
  <si>
    <t>Oultreffins</t>
  </si>
  <si>
    <t>Place</t>
  </si>
  <si>
    <t>plain drap oint</t>
  </si>
  <si>
    <t>Plommets</t>
  </si>
  <si>
    <t>qtr ells</t>
  </si>
  <si>
    <t>Rasse</t>
  </si>
  <si>
    <t>Saint Omer</t>
  </si>
  <si>
    <t>saye</t>
  </si>
  <si>
    <t>Short coloured broadcloth</t>
  </si>
  <si>
    <t>silk say</t>
  </si>
  <si>
    <t>single bays</t>
  </si>
  <si>
    <t>Single Mockadoes</t>
  </si>
  <si>
    <t>small say</t>
  </si>
  <si>
    <t>Sorting kerseys</t>
  </si>
  <si>
    <t>sq metre</t>
  </si>
  <si>
    <t>sq. ell</t>
  </si>
  <si>
    <t>sq. yard</t>
  </si>
  <si>
    <t>Square</t>
  </si>
  <si>
    <t>Staminett</t>
  </si>
  <si>
    <t>steites and "checkarsey"</t>
  </si>
  <si>
    <t>Suffolk, Essex</t>
  </si>
  <si>
    <t>To</t>
  </si>
  <si>
    <t>Valenciennes</t>
  </si>
  <si>
    <t>Wales</t>
  </si>
  <si>
    <t>Weight</t>
  </si>
  <si>
    <t>Weights of Selected Textiles from France, the Low Countries, and England</t>
  </si>
  <si>
    <t>Width</t>
  </si>
  <si>
    <t>Witte Ghecroonde</t>
  </si>
  <si>
    <t>Witte Griffoen</t>
  </si>
  <si>
    <t>Witte Maecht (Pucelle)</t>
  </si>
  <si>
    <t>Worcester</t>
  </si>
  <si>
    <t>Worcester, Coventry</t>
  </si>
  <si>
    <t>yards</t>
  </si>
  <si>
    <t>Ypres</t>
  </si>
</sst>
</file>

<file path=xl/styles.xml><?xml version="1.0" encoding="utf-8"?>
<styleSheet xmlns="http://schemas.openxmlformats.org/spreadsheetml/2006/main">
  <numFmts count="8">
    <numFmt numFmtId="164" formatCode="[$$-409]\ #,##0.00"/>
    <numFmt numFmtId="165" formatCode="[$$-409]\ #,##0"/>
    <numFmt numFmtId="166" formatCode="0.000"/>
    <numFmt numFmtId="167" formatCode="0.000"/>
    <numFmt numFmtId="168" formatCode="0.000"/>
    <numFmt numFmtId="169" formatCode="#,##0.000"/>
    <numFmt numFmtId="170" formatCode="#,##0.000"/>
    <numFmt numFmtId="171" formatCode="#,##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11">
    <xf numFmtId="0" fontId="0" fillId="0" borderId="0" xfId="0" applyAlignment="1">
      <alignment/>
    </xf>
    <xf numFmtId="0" fontId="3" fillId="0" borderId="0" xfId="0" applyAlignment="1">
      <alignment/>
    </xf>
    <xf numFmtId="0" fontId="3" fillId="2" borderId="0" xfId="0" applyAlignment="1">
      <alignment horizontal="center"/>
    </xf>
    <xf numFmtId="0" fontId="3" fillId="2" borderId="0" xfId="0" applyAlignment="1">
      <alignment/>
    </xf>
    <xf numFmtId="0" fontId="0" fillId="2" borderId="0" xfId="0" applyAlignment="1">
      <alignment/>
    </xf>
    <xf numFmtId="166" fontId="0" fillId="2" borderId="0" xfId="0" applyAlignment="1">
      <alignment/>
    </xf>
    <xf numFmtId="166" fontId="3" fillId="2" borderId="0" xfId="0" applyAlignment="1">
      <alignment/>
    </xf>
    <xf numFmtId="166" fontId="0" fillId="2" borderId="0" xfId="0" applyAlignment="1">
      <alignment horizontal="right"/>
    </xf>
    <xf numFmtId="169" fontId="0" fillId="2" borderId="0" xfId="0" applyAlignment="1">
      <alignment/>
    </xf>
    <xf numFmtId="169" fontId="3" fillId="2" borderId="0" xfId="0" applyAlignment="1">
      <alignment/>
    </xf>
    <xf numFmtId="169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77"/>
  <sheetViews>
    <sheetView tabSelected="1" defaultGridColor="0" colorId="0" workbookViewId="0" topLeftCell="A1">
      <pane xSplit="3" ySplit="8" topLeftCell="D9" activePane="bottomRight" state="frozen"/>
      <selection pane="bottomRight" activeCell="D9" sqref="D9"/>
    </sheetView>
  </sheetViews>
  <sheetFormatPr defaultColWidth="9.140625" defaultRowHeight="12.75"/>
  <cols>
    <col min="1" max="2" width="5.57421875" style="0" customWidth="1"/>
    <col min="3" max="3" width="23.28125" style="0" customWidth="1"/>
    <col min="4" max="4" width="42.28125" style="0" customWidth="1"/>
    <col min="5" max="5" width="7.8515625" style="0" customWidth="1"/>
    <col min="6" max="6" width="7.7109375" style="0" customWidth="1"/>
    <col min="7" max="7" width="15.7109375" style="0" customWidth="1"/>
    <col min="8" max="9" width="15.8515625" style="0" customWidth="1"/>
    <col min="10" max="10" width="7.8515625" style="0" customWidth="1"/>
    <col min="11" max="11" width="6.8515625" style="0" customWidth="1"/>
    <col min="12" max="12" width="8.140625" style="0" customWidth="1"/>
    <col min="13" max="13" width="7.8515625" style="0" customWidth="1"/>
    <col min="14" max="14" width="7.7109375" style="0" customWidth="1"/>
    <col min="15" max="15" width="8.140625" style="0" customWidth="1"/>
    <col min="16" max="16" width="9.421875" style="0" customWidth="1"/>
    <col min="17" max="17" width="8.421875" style="0" customWidth="1"/>
    <col min="18" max="18" width="10.421875" style="0" customWidth="1"/>
    <col min="19" max="19" width="9.57421875" style="0" customWidth="1"/>
    <col min="20" max="20" width="8.7109375" style="0" customWidth="1"/>
    <col min="21" max="21" width="10.7109375" style="0" customWidth="1"/>
  </cols>
  <sheetData>
    <row r="1" spans="1:21" ht="12.75">
      <c r="A1" s="1"/>
      <c r="B1" s="2"/>
      <c r="D1" s="3" t="s">
        <v>108</v>
      </c>
      <c r="E1" s="5"/>
      <c r="F1" s="5"/>
      <c r="G1" s="5"/>
      <c r="H1" s="5"/>
      <c r="I1" s="5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2"/>
      <c r="B2" s="2"/>
      <c r="E2" s="5"/>
      <c r="F2" s="5"/>
      <c r="G2" s="5"/>
      <c r="H2" s="5"/>
      <c r="I2" s="5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2" t="s">
        <v>32</v>
      </c>
      <c r="B3" s="2" t="s">
        <v>32</v>
      </c>
      <c r="C3" s="3" t="s">
        <v>77</v>
      </c>
      <c r="D3" s="3" t="s">
        <v>84</v>
      </c>
      <c r="E3" s="6" t="s">
        <v>66</v>
      </c>
      <c r="F3" s="6" t="s">
        <v>109</v>
      </c>
      <c r="G3" s="6" t="s">
        <v>100</v>
      </c>
      <c r="H3" s="6" t="s">
        <v>66</v>
      </c>
      <c r="I3" s="6" t="s">
        <v>109</v>
      </c>
      <c r="J3" s="9" t="s">
        <v>66</v>
      </c>
      <c r="K3" s="6" t="s">
        <v>109</v>
      </c>
      <c r="L3" s="6" t="s">
        <v>100</v>
      </c>
      <c r="M3" s="6" t="s">
        <v>66</v>
      </c>
      <c r="N3" s="6" t="s">
        <v>109</v>
      </c>
      <c r="O3" s="6" t="s">
        <v>100</v>
      </c>
      <c r="P3" s="6" t="s">
        <v>107</v>
      </c>
      <c r="Q3" s="6" t="s">
        <v>107</v>
      </c>
      <c r="R3" s="6" t="s">
        <v>107</v>
      </c>
      <c r="S3" s="6" t="s">
        <v>107</v>
      </c>
      <c r="T3" s="6" t="s">
        <v>107</v>
      </c>
      <c r="U3" s="6" t="s">
        <v>107</v>
      </c>
    </row>
    <row r="4" spans="1:21" ht="12.75">
      <c r="A4" s="2" t="s">
        <v>52</v>
      </c>
      <c r="B4" s="2" t="s">
        <v>104</v>
      </c>
      <c r="C4" s="3"/>
      <c r="D4" s="3"/>
      <c r="E4" s="6" t="s">
        <v>25</v>
      </c>
      <c r="F4" s="6" t="s">
        <v>87</v>
      </c>
      <c r="G4" s="6" t="s">
        <v>25</v>
      </c>
      <c r="H4" s="6" t="s">
        <v>27</v>
      </c>
      <c r="I4" s="6" t="s">
        <v>27</v>
      </c>
      <c r="J4" s="9" t="s">
        <v>115</v>
      </c>
      <c r="K4" s="6" t="s">
        <v>115</v>
      </c>
      <c r="L4" s="6" t="s">
        <v>115</v>
      </c>
      <c r="M4" s="6" t="s">
        <v>74</v>
      </c>
      <c r="N4" s="6" t="s">
        <v>74</v>
      </c>
      <c r="O4" s="6" t="s">
        <v>74</v>
      </c>
      <c r="P4" s="6" t="s">
        <v>68</v>
      </c>
      <c r="Q4" s="6" t="s">
        <v>26</v>
      </c>
      <c r="R4" s="6" t="s">
        <v>65</v>
      </c>
      <c r="S4" s="6" t="s">
        <v>50</v>
      </c>
      <c r="T4" s="6" t="s">
        <v>26</v>
      </c>
      <c r="U4" s="6" t="s">
        <v>56</v>
      </c>
    </row>
    <row r="5" spans="1:21" ht="12.75">
      <c r="A5" s="2"/>
      <c r="B5" s="2"/>
      <c r="C5" s="3"/>
      <c r="D5" s="3"/>
      <c r="E5" s="6"/>
      <c r="F5" s="6"/>
      <c r="G5" s="6" t="s">
        <v>51</v>
      </c>
      <c r="H5" s="6" t="s">
        <v>0</v>
      </c>
      <c r="I5" s="6" t="s">
        <v>0</v>
      </c>
      <c r="J5" s="9"/>
      <c r="K5" s="6"/>
      <c r="L5" s="6"/>
      <c r="M5" s="6"/>
      <c r="N5" s="6"/>
      <c r="O5" s="6"/>
      <c r="P5" s="6"/>
      <c r="Q5" s="6"/>
      <c r="R5" s="6"/>
      <c r="S5" s="6" t="s">
        <v>98</v>
      </c>
      <c r="T5" s="6" t="s">
        <v>99</v>
      </c>
      <c r="U5" s="6" t="s">
        <v>97</v>
      </c>
    </row>
    <row r="6" spans="1:21" ht="12.75">
      <c r="A6" s="2"/>
      <c r="B6" s="2"/>
      <c r="C6" s="4"/>
      <c r="D6" s="4"/>
      <c r="E6" s="5"/>
      <c r="F6" s="5"/>
      <c r="G6" s="5"/>
      <c r="H6" s="5"/>
      <c r="I6" s="5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/>
      <c r="B7" s="2"/>
      <c r="C7" s="4"/>
      <c r="D7" s="3" t="s">
        <v>72</v>
      </c>
      <c r="E7" s="5"/>
      <c r="F7" s="5"/>
      <c r="G7" s="5"/>
      <c r="H7" s="5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2"/>
      <c r="B8" s="2"/>
      <c r="C8" s="4"/>
      <c r="D8" s="4"/>
      <c r="E8" s="5"/>
      <c r="F8" s="5"/>
      <c r="G8" s="5"/>
      <c r="H8" s="5"/>
      <c r="I8" s="5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2">
        <v>1278</v>
      </c>
      <c r="B9" s="2"/>
      <c r="C9" s="4" t="s">
        <v>33</v>
      </c>
      <c r="D9" s="4" t="s">
        <v>8</v>
      </c>
      <c r="E9" s="5">
        <v>30</v>
      </c>
      <c r="F9" s="5">
        <v>8</v>
      </c>
      <c r="G9" s="5">
        <v>60</v>
      </c>
      <c r="H9" s="5"/>
      <c r="I9" s="5"/>
      <c r="J9" s="8">
        <v>22.965879233333336</v>
      </c>
      <c r="K9" s="5">
        <v>1.5310586155555557</v>
      </c>
      <c r="L9" s="5">
        <f>J9*K9</f>
        <v>35.162107264003424</v>
      </c>
      <c r="M9" s="5">
        <f>J9*0.9144</f>
        <v>20.99999997096</v>
      </c>
      <c r="N9" s="5">
        <f>K9*0.9144</f>
        <v>1.399999998064</v>
      </c>
      <c r="O9" s="5">
        <f>M9*N9</f>
        <v>29.399999918688003</v>
      </c>
      <c r="P9" s="5">
        <v>28</v>
      </c>
      <c r="Q9" s="5">
        <v>28.636284159718116</v>
      </c>
      <c r="R9" s="5">
        <f>Q9*0.45359237</f>
        <v>12.989199999999999</v>
      </c>
      <c r="S9" s="5">
        <v>0.4666666666666667</v>
      </c>
      <c r="T9" s="5">
        <v>0.8144075081937423</v>
      </c>
      <c r="U9" s="5">
        <f>(R9/O9)*1000</f>
        <v>441.8095250314426</v>
      </c>
    </row>
    <row r="10" spans="1:21" ht="12.75">
      <c r="A10" s="2">
        <v>1278</v>
      </c>
      <c r="B10" s="2"/>
      <c r="C10" s="4" t="s">
        <v>35</v>
      </c>
      <c r="D10" s="4" t="s">
        <v>8</v>
      </c>
      <c r="E10" s="5">
        <v>38</v>
      </c>
      <c r="F10" s="5">
        <v>8</v>
      </c>
      <c r="G10" s="5">
        <v>76</v>
      </c>
      <c r="H10" s="5"/>
      <c r="I10" s="5"/>
      <c r="J10" s="8">
        <v>29.09011369555556</v>
      </c>
      <c r="K10" s="5">
        <v>1.5310586155555557</v>
      </c>
      <c r="L10" s="5">
        <f>J10*K10</f>
        <v>44.538669201071</v>
      </c>
      <c r="M10" s="5">
        <f>J10*0.9144</f>
        <v>26.599999963216003</v>
      </c>
      <c r="N10" s="5">
        <f>K10*0.9144</f>
        <v>1.399999998064</v>
      </c>
      <c r="O10" s="5">
        <f>M10*N10</f>
        <v>37.23999989700481</v>
      </c>
      <c r="P10" s="5">
        <v>30</v>
      </c>
      <c r="Q10" s="5">
        <v>30.68173302826941</v>
      </c>
      <c r="R10" s="5">
        <v>13.917</v>
      </c>
      <c r="S10" s="5">
        <v>0.39473684210526316</v>
      </c>
      <c r="T10" s="5">
        <v>0.6888785313668874</v>
      </c>
      <c r="U10" s="5">
        <f>(R10/O10)*1000</f>
        <v>373.71106440629546</v>
      </c>
    </row>
    <row r="11" spans="1:21" ht="12.75">
      <c r="A11" s="2">
        <v>1281</v>
      </c>
      <c r="B11" s="2"/>
      <c r="C11" s="4" t="s">
        <v>30</v>
      </c>
      <c r="D11" s="4" t="s">
        <v>89</v>
      </c>
      <c r="E11" s="5">
        <v>37</v>
      </c>
      <c r="F11" s="5">
        <v>8</v>
      </c>
      <c r="G11" s="5">
        <v>74</v>
      </c>
      <c r="H11" s="5"/>
      <c r="I11" s="5"/>
      <c r="J11" s="8">
        <v>28.32458438777778</v>
      </c>
      <c r="K11" s="5">
        <v>1.5310586155555557</v>
      </c>
      <c r="L11" s="5">
        <f>J11*K11</f>
        <v>43.36659895893755</v>
      </c>
      <c r="M11" s="5">
        <f>J11*0.9144</f>
        <v>25.899999964184</v>
      </c>
      <c r="N11" s="5">
        <f>K11*0.9144</f>
        <v>1.399999998064</v>
      </c>
      <c r="O11" s="5">
        <f>M11*N11</f>
        <v>36.259999899715204</v>
      </c>
      <c r="P11" s="5">
        <v>39</v>
      </c>
      <c r="Q11" s="5">
        <v>39.88625293675023</v>
      </c>
      <c r="R11" s="5">
        <v>18.0921</v>
      </c>
      <c r="S11" s="5">
        <v>0.527027027027027</v>
      </c>
      <c r="T11" s="5">
        <v>0.9197459310682227</v>
      </c>
      <c r="U11" s="5">
        <f>(R11/O11)*1000</f>
        <v>498.95477247759453</v>
      </c>
    </row>
    <row r="12" spans="1:21" ht="12.75">
      <c r="A12" s="2">
        <v>1284</v>
      </c>
      <c r="B12" s="2"/>
      <c r="C12" s="4" t="s">
        <v>90</v>
      </c>
      <c r="D12" s="4" t="s">
        <v>116</v>
      </c>
      <c r="E12" s="5">
        <v>39</v>
      </c>
      <c r="F12" s="5">
        <v>9.5</v>
      </c>
      <c r="G12" s="5">
        <v>92.625</v>
      </c>
      <c r="H12" s="5"/>
      <c r="I12" s="5"/>
      <c r="J12" s="8">
        <v>29.855643003333334</v>
      </c>
      <c r="K12" s="5">
        <v>1.8181321059722224</v>
      </c>
      <c r="L12" s="5">
        <f>J12*K12</f>
        <v>54.28150308880528</v>
      </c>
      <c r="M12" s="5">
        <f>J12*0.9144</f>
        <v>27.299999962248002</v>
      </c>
      <c r="N12" s="5">
        <f>K12*0.9144</f>
        <v>1.6624999977010002</v>
      </c>
      <c r="O12" s="5">
        <f>M12*N12</f>
        <v>45.38624987447461</v>
      </c>
      <c r="P12" s="5">
        <v>40</v>
      </c>
      <c r="Q12" s="5">
        <v>40.90897737102588</v>
      </c>
      <c r="R12" s="5">
        <v>18.556</v>
      </c>
      <c r="S12" s="5">
        <v>0.4318488529014845</v>
      </c>
      <c r="T12" s="5">
        <v>0.7536448890167656</v>
      </c>
      <c r="U12" s="5">
        <f>(R12/O12)*1000</f>
        <v>408.8462926838105</v>
      </c>
    </row>
    <row r="13" spans="1:21" ht="12.75">
      <c r="A13" s="2">
        <v>1294</v>
      </c>
      <c r="B13" s="2">
        <v>1302</v>
      </c>
      <c r="C13" s="4" t="s">
        <v>42</v>
      </c>
      <c r="D13" s="4" t="s">
        <v>105</v>
      </c>
      <c r="E13" s="5">
        <v>37</v>
      </c>
      <c r="F13" s="5">
        <v>7</v>
      </c>
      <c r="G13" s="5">
        <v>64.75</v>
      </c>
      <c r="H13" s="5"/>
      <c r="I13" s="5"/>
      <c r="J13" s="8">
        <v>28.32458438777778</v>
      </c>
      <c r="K13" s="5">
        <v>1.3396762886111113</v>
      </c>
      <c r="L13" s="5">
        <f>J13*K13</f>
        <v>37.94577408907036</v>
      </c>
      <c r="M13" s="5">
        <f>J13*0.9144</f>
        <v>25.899999964184</v>
      </c>
      <c r="N13" s="5">
        <f>K13*0.9144</f>
        <v>1.2249999983060003</v>
      </c>
      <c r="O13" s="5">
        <f>M13*N13</f>
        <v>31.72749991225081</v>
      </c>
      <c r="P13" s="5">
        <v>30</v>
      </c>
      <c r="Q13" s="5">
        <v>30.68173302826941</v>
      </c>
      <c r="R13" s="5">
        <v>13.917</v>
      </c>
      <c r="S13" s="5">
        <v>0.46332046332046334</v>
      </c>
      <c r="T13" s="5">
        <v>0.8085678514885473</v>
      </c>
      <c r="U13" s="5">
        <f>(R13/O13)*1000</f>
        <v>438.641558222061</v>
      </c>
    </row>
    <row r="14" spans="1:21" ht="12.75">
      <c r="A14" s="2">
        <v>1294</v>
      </c>
      <c r="B14" s="2">
        <v>1302</v>
      </c>
      <c r="C14" s="4" t="s">
        <v>29</v>
      </c>
      <c r="D14" s="4" t="s">
        <v>105</v>
      </c>
      <c r="E14" s="5">
        <v>37</v>
      </c>
      <c r="F14" s="5">
        <v>7.5</v>
      </c>
      <c r="G14" s="5">
        <v>69.375</v>
      </c>
      <c r="H14" s="5"/>
      <c r="I14" s="5"/>
      <c r="J14" s="8">
        <v>28.32458438777778</v>
      </c>
      <c r="K14" s="5">
        <v>1.4353674520833335</v>
      </c>
      <c r="L14" s="5">
        <f>J14*K14</f>
        <v>40.65618652400396</v>
      </c>
      <c r="M14" s="5">
        <f>J14*0.9144</f>
        <v>25.899999964184</v>
      </c>
      <c r="N14" s="5">
        <f>K14*0.9144</f>
        <v>1.312499998185</v>
      </c>
      <c r="O14" s="5">
        <f>M14*N14</f>
        <v>33.993749905983</v>
      </c>
      <c r="P14" s="5">
        <v>30</v>
      </c>
      <c r="Q14" s="5">
        <v>30.68173302826941</v>
      </c>
      <c r="R14" s="5">
        <v>13.917</v>
      </c>
      <c r="S14" s="5">
        <v>0.43243243243243246</v>
      </c>
      <c r="T14" s="5">
        <v>0.7546633280559775</v>
      </c>
      <c r="U14" s="5">
        <f>(R14/O14)*1000</f>
        <v>409.3987876739237</v>
      </c>
    </row>
    <row r="15" spans="1:21" ht="12.75">
      <c r="A15" s="2">
        <v>1294</v>
      </c>
      <c r="B15" s="2">
        <v>1302</v>
      </c>
      <c r="C15" s="4" t="s">
        <v>40</v>
      </c>
      <c r="D15" s="4" t="s">
        <v>105</v>
      </c>
      <c r="E15" s="7">
        <v>25</v>
      </c>
      <c r="F15" s="5">
        <v>7</v>
      </c>
      <c r="G15" s="5">
        <v>43.75</v>
      </c>
      <c r="H15" s="5"/>
      <c r="I15" s="5"/>
      <c r="J15" s="8">
        <v>19.138232694444447</v>
      </c>
      <c r="K15" s="5">
        <v>1.3396762886111113</v>
      </c>
      <c r="L15" s="5">
        <f>J15*K15</f>
        <v>25.639036546669168</v>
      </c>
      <c r="M15" s="5">
        <f>J15*0.9144</f>
        <v>17.4999999758</v>
      </c>
      <c r="N15" s="5">
        <f>K15*0.9144</f>
        <v>1.2249999983060003</v>
      </c>
      <c r="O15" s="5">
        <f>M15*N15</f>
        <v>21.437499940710005</v>
      </c>
      <c r="P15" s="5">
        <v>21</v>
      </c>
      <c r="Q15" s="5">
        <v>21.477213119788587</v>
      </c>
      <c r="R15" s="5">
        <v>9.7419</v>
      </c>
      <c r="S15" s="5">
        <v>0.48</v>
      </c>
      <c r="T15" s="5">
        <v>0.8376762941421348</v>
      </c>
      <c r="U15" s="5">
        <f>(R15/O15)*1000</f>
        <v>454.43265431805526</v>
      </c>
    </row>
    <row r="16" spans="1:21" ht="12.75">
      <c r="A16" s="2">
        <v>1294</v>
      </c>
      <c r="B16" s="2">
        <v>1302</v>
      </c>
      <c r="C16" s="4" t="s">
        <v>17</v>
      </c>
      <c r="D16" s="4" t="s">
        <v>105</v>
      </c>
      <c r="E16" s="5">
        <v>20</v>
      </c>
      <c r="F16" s="5">
        <v>7</v>
      </c>
      <c r="G16" s="5">
        <v>35</v>
      </c>
      <c r="H16" s="5"/>
      <c r="I16" s="5"/>
      <c r="J16" s="8">
        <v>15.310586155555557</v>
      </c>
      <c r="K16" s="5">
        <v>1.3396762886111113</v>
      </c>
      <c r="L16" s="5">
        <f>J16*K16</f>
        <v>20.511229237335332</v>
      </c>
      <c r="M16" s="5">
        <f>J16*0.9144</f>
        <v>13.99999998064</v>
      </c>
      <c r="N16" s="5">
        <f>K16*0.9144</f>
        <v>1.2249999983060003</v>
      </c>
      <c r="O16" s="5">
        <f>M16*N16</f>
        <v>17.149999952568002</v>
      </c>
      <c r="P16" s="5">
        <v>18</v>
      </c>
      <c r="Q16" s="5">
        <v>18.409039816961645</v>
      </c>
      <c r="R16" s="5">
        <v>8.3502</v>
      </c>
      <c r="S16" s="5">
        <v>0.5142857142857142</v>
      </c>
      <c r="T16" s="5">
        <v>0.8975103151522874</v>
      </c>
      <c r="U16" s="5">
        <f>(R16/O16)*1000</f>
        <v>486.89212962648776</v>
      </c>
    </row>
    <row r="17" spans="1:21" ht="12.75">
      <c r="A17" s="2">
        <v>1294</v>
      </c>
      <c r="B17" s="2">
        <v>1302</v>
      </c>
      <c r="C17" s="4" t="s">
        <v>41</v>
      </c>
      <c r="D17" s="4" t="s">
        <v>105</v>
      </c>
      <c r="E17" s="5">
        <v>42</v>
      </c>
      <c r="F17" s="5">
        <v>7</v>
      </c>
      <c r="G17" s="5">
        <v>73.5</v>
      </c>
      <c r="H17" s="5"/>
      <c r="I17" s="5"/>
      <c r="J17" s="8">
        <v>32.15223092666667</v>
      </c>
      <c r="K17" s="5">
        <v>1.3396762886111113</v>
      </c>
      <c r="L17" s="5">
        <f>J17*K17</f>
        <v>43.073581398404194</v>
      </c>
      <c r="M17" s="5">
        <f>J17*0.9144</f>
        <v>29.399999959344</v>
      </c>
      <c r="N17" s="5">
        <f>K17*0.9144</f>
        <v>1.2249999983060003</v>
      </c>
      <c r="O17" s="5">
        <f>M17*N17</f>
        <v>36.01499990039281</v>
      </c>
      <c r="P17" s="5">
        <v>31</v>
      </c>
      <c r="Q17" s="5">
        <v>31.704457462545054</v>
      </c>
      <c r="R17" s="5">
        <v>14.3809</v>
      </c>
      <c r="S17" s="5">
        <v>0.4217687074829932</v>
      </c>
      <c r="T17" s="5">
        <v>0.7360534330613997</v>
      </c>
      <c r="U17" s="5">
        <f>(R17/O17)*1000</f>
        <v>399.30306927040004</v>
      </c>
    </row>
    <row r="18" spans="1:21" ht="12.75">
      <c r="A18" s="2">
        <v>1294</v>
      </c>
      <c r="B18" s="2">
        <v>1302</v>
      </c>
      <c r="C18" s="4" t="s">
        <v>16</v>
      </c>
      <c r="D18" s="4" t="s">
        <v>105</v>
      </c>
      <c r="E18" s="5">
        <v>33</v>
      </c>
      <c r="F18" s="5">
        <v>7</v>
      </c>
      <c r="G18" s="5">
        <v>57.75</v>
      </c>
      <c r="H18" s="5"/>
      <c r="I18" s="5"/>
      <c r="J18" s="8">
        <v>25.26246715666667</v>
      </c>
      <c r="K18" s="5">
        <v>1.3396762886111113</v>
      </c>
      <c r="L18" s="5">
        <f>J18*K18</f>
        <v>33.8435282416033</v>
      </c>
      <c r="M18" s="5">
        <f>J18*0.9144</f>
        <v>23.099999968056004</v>
      </c>
      <c r="N18" s="5">
        <f>K18*0.9144</f>
        <v>1.2249999983060003</v>
      </c>
      <c r="O18" s="5">
        <f>M18*N18</f>
        <v>28.29749992173721</v>
      </c>
      <c r="P18" s="5">
        <v>30</v>
      </c>
      <c r="Q18" s="5">
        <v>30.68173302826941</v>
      </c>
      <c r="R18" s="5">
        <v>13.917</v>
      </c>
      <c r="S18" s="5">
        <v>0.5194805194805194</v>
      </c>
      <c r="T18" s="5">
        <v>0.9065760759114013</v>
      </c>
      <c r="U18" s="5">
        <f>(R18/O18)*1000</f>
        <v>491.8102319459472</v>
      </c>
    </row>
    <row r="19" spans="1:21" ht="12.75">
      <c r="A19" s="2">
        <v>1300</v>
      </c>
      <c r="B19" s="2"/>
      <c r="C19" s="4" t="s">
        <v>31</v>
      </c>
      <c r="D19" s="4" t="s">
        <v>3</v>
      </c>
      <c r="E19" s="5">
        <v>50</v>
      </c>
      <c r="F19" s="5">
        <v>8</v>
      </c>
      <c r="G19" s="5">
        <v>100</v>
      </c>
      <c r="H19" s="5"/>
      <c r="I19" s="5"/>
      <c r="J19" s="8">
        <v>38.276465388888894</v>
      </c>
      <c r="K19" s="5">
        <v>1.5310586155555557</v>
      </c>
      <c r="L19" s="5">
        <f>J19*K19</f>
        <v>58.603512106672376</v>
      </c>
      <c r="M19" s="5">
        <f>J19*0.9144</f>
        <v>34.9999999516</v>
      </c>
      <c r="N19" s="5">
        <f>K19*0.9144</f>
        <v>1.399999998064</v>
      </c>
      <c r="O19" s="5">
        <f>M19*N19</f>
        <v>48.99999986448001</v>
      </c>
      <c r="P19" s="5">
        <v>47</v>
      </c>
      <c r="Q19" s="5">
        <v>48.068048410955406</v>
      </c>
      <c r="R19" s="5">
        <v>21.8033</v>
      </c>
      <c r="S19" s="5">
        <v>0.47</v>
      </c>
      <c r="T19" s="5">
        <v>0.8202247046808404</v>
      </c>
      <c r="U19" s="5">
        <f>(R19/O19)*1000</f>
        <v>444.9653073530958</v>
      </c>
    </row>
    <row r="20" spans="1:21" ht="12.75">
      <c r="A20" s="2">
        <v>1300</v>
      </c>
      <c r="B20" s="2"/>
      <c r="C20" s="4" t="s">
        <v>5</v>
      </c>
      <c r="D20" s="4" t="s">
        <v>3</v>
      </c>
      <c r="E20" s="5">
        <v>40</v>
      </c>
      <c r="F20" s="5">
        <v>8</v>
      </c>
      <c r="G20" s="5">
        <v>80</v>
      </c>
      <c r="H20" s="5"/>
      <c r="I20" s="5"/>
      <c r="J20" s="8">
        <v>30.621172311111113</v>
      </c>
      <c r="K20" s="5">
        <v>1.5310586155555557</v>
      </c>
      <c r="L20" s="5">
        <f>J20*K20</f>
        <v>46.8828096853379</v>
      </c>
      <c r="M20" s="5">
        <f>J20*0.9144</f>
        <v>27.99999996128</v>
      </c>
      <c r="N20" s="5">
        <f>K20*0.9144</f>
        <v>1.399999998064</v>
      </c>
      <c r="O20" s="5">
        <f>M20*N20</f>
        <v>39.19999989158401</v>
      </c>
      <c r="P20" s="5">
        <v>30</v>
      </c>
      <c r="Q20" s="5">
        <v>30.68173302826941</v>
      </c>
      <c r="R20" s="5">
        <v>13.917</v>
      </c>
      <c r="S20" s="5">
        <v>0.375</v>
      </c>
      <c r="T20" s="5">
        <v>0.654434604798543</v>
      </c>
      <c r="U20" s="5">
        <f>(R20/O20)*1000</f>
        <v>355.0255111859807</v>
      </c>
    </row>
    <row r="21" spans="1:21" ht="12.75">
      <c r="A21" s="2">
        <v>1300</v>
      </c>
      <c r="B21" s="2"/>
      <c r="C21" s="4" t="s">
        <v>12</v>
      </c>
      <c r="D21" s="4" t="s">
        <v>3</v>
      </c>
      <c r="E21" s="5">
        <v>25</v>
      </c>
      <c r="F21" s="5">
        <v>8</v>
      </c>
      <c r="G21" s="5">
        <v>50</v>
      </c>
      <c r="H21" s="5"/>
      <c r="I21" s="5"/>
      <c r="J21" s="8">
        <v>19.138232694444447</v>
      </c>
      <c r="K21" s="5">
        <v>1.5310586155555557</v>
      </c>
      <c r="L21" s="5">
        <f>J21*K21</f>
        <v>29.301756053336188</v>
      </c>
      <c r="M21" s="5">
        <f>J21*0.9144</f>
        <v>17.4999999758</v>
      </c>
      <c r="N21" s="5">
        <f>K21*0.9144</f>
        <v>1.399999998064</v>
      </c>
      <c r="O21" s="5">
        <f>M21*N21</f>
        <v>24.499999932240005</v>
      </c>
      <c r="P21" s="5">
        <v>16</v>
      </c>
      <c r="Q21" s="5">
        <v>30.68173302826941</v>
      </c>
      <c r="R21" s="5">
        <v>13.917</v>
      </c>
      <c r="S21" s="5">
        <v>0.6</v>
      </c>
      <c r="T21" s="5">
        <v>1.0470953676776686</v>
      </c>
      <c r="U21" s="5">
        <f>(R21/O21)*1000</f>
        <v>568.0408178975691</v>
      </c>
    </row>
    <row r="22" spans="1:21" ht="12.75">
      <c r="A22" s="2">
        <v>1333</v>
      </c>
      <c r="B22" s="2"/>
      <c r="C22" s="4" t="s">
        <v>39</v>
      </c>
      <c r="D22" s="4" t="s">
        <v>3</v>
      </c>
      <c r="E22" s="5">
        <v>52</v>
      </c>
      <c r="F22" s="5">
        <v>7.5</v>
      </c>
      <c r="G22" s="5">
        <v>97.5</v>
      </c>
      <c r="H22" s="5"/>
      <c r="I22" s="5"/>
      <c r="J22" s="8">
        <v>39.807524004444446</v>
      </c>
      <c r="K22" s="5">
        <v>1.4353674520833335</v>
      </c>
      <c r="L22" s="5">
        <f>J22*K22</f>
        <v>57.13842430400556</v>
      </c>
      <c r="M22" s="5">
        <f>J22*0.9144</f>
        <v>36.399999949664</v>
      </c>
      <c r="N22" s="5">
        <f>K22*0.9144</f>
        <v>1.312499998185</v>
      </c>
      <c r="O22" s="5">
        <f>M22*N22</f>
        <v>47.774999867868004</v>
      </c>
      <c r="P22" s="5">
        <v>47</v>
      </c>
      <c r="Q22" s="5">
        <v>48.068048410955406</v>
      </c>
      <c r="R22" s="5">
        <v>21.8033</v>
      </c>
      <c r="S22" s="5">
        <v>0.48205128205128206</v>
      </c>
      <c r="T22" s="5">
        <v>0.8412561073649646</v>
      </c>
      <c r="U22" s="5">
        <f>(R22/O22)*1000</f>
        <v>456.3746742083034</v>
      </c>
    </row>
    <row r="23" spans="1:21" ht="12.75">
      <c r="A23" s="2">
        <v>1333</v>
      </c>
      <c r="B23" s="2"/>
      <c r="C23" s="4" t="s">
        <v>57</v>
      </c>
      <c r="D23" s="4" t="s">
        <v>3</v>
      </c>
      <c r="E23" s="5">
        <v>55</v>
      </c>
      <c r="F23" s="5">
        <v>7</v>
      </c>
      <c r="G23" s="5">
        <v>96.25</v>
      </c>
      <c r="H23" s="5"/>
      <c r="I23" s="5"/>
      <c r="J23" s="8">
        <v>42.10411192777778</v>
      </c>
      <c r="K23" s="5">
        <v>1.3396762886111113</v>
      </c>
      <c r="L23" s="5">
        <f>J23*K23</f>
        <v>56.40588040267216</v>
      </c>
      <c r="M23" s="5">
        <f>J23*0.9144</f>
        <v>38.49999994676</v>
      </c>
      <c r="N23" s="5">
        <f>K23*0.9144</f>
        <v>1.2249999983060003</v>
      </c>
      <c r="O23" s="5">
        <f>M23*N23</f>
        <v>47.16249986956201</v>
      </c>
      <c r="P23" s="5">
        <v>40</v>
      </c>
      <c r="Q23" s="5">
        <v>40.90897737102588</v>
      </c>
      <c r="R23" s="5">
        <v>18.556</v>
      </c>
      <c r="S23" s="5">
        <v>0.4155844155844156</v>
      </c>
      <c r="T23" s="5">
        <v>0.7252608607291211</v>
      </c>
      <c r="U23" s="5">
        <f>(R23/O23)*1000</f>
        <v>393.44818555675784</v>
      </c>
    </row>
    <row r="24" spans="1:21" ht="12.75">
      <c r="A24" s="2">
        <v>1394</v>
      </c>
      <c r="B24" s="2"/>
      <c r="C24" s="4" t="s">
        <v>85</v>
      </c>
      <c r="D24" s="4" t="s">
        <v>22</v>
      </c>
      <c r="E24" s="5">
        <v>40</v>
      </c>
      <c r="F24" s="5">
        <v>9.5</v>
      </c>
      <c r="G24" s="5">
        <v>95</v>
      </c>
      <c r="H24" s="5"/>
      <c r="I24" s="5"/>
      <c r="J24" s="8">
        <v>30.621172311111113</v>
      </c>
      <c r="K24" s="5">
        <v>1.8181321059722224</v>
      </c>
      <c r="L24" s="5">
        <f>J24*K24</f>
        <v>55.67333650133875</v>
      </c>
      <c r="M24" s="5">
        <f>J24*0.9144</f>
        <v>27.99999996128</v>
      </c>
      <c r="N24" s="5">
        <f>K24*0.9144</f>
        <v>1.6624999977010002</v>
      </c>
      <c r="O24" s="5">
        <f>M24*N24</f>
        <v>46.549999871256006</v>
      </c>
      <c r="P24" s="5">
        <v>40</v>
      </c>
      <c r="Q24" s="5">
        <v>40.90897737102588</v>
      </c>
      <c r="R24" s="5">
        <v>18.556</v>
      </c>
      <c r="S24" s="5">
        <v>0.42105263157894735</v>
      </c>
      <c r="T24" s="5">
        <v>0.7348037667913464</v>
      </c>
      <c r="U24" s="5">
        <f>(R24/O24)*1000</f>
        <v>398.62513536671526</v>
      </c>
    </row>
    <row r="25" spans="1:21" ht="12.75">
      <c r="A25" s="2">
        <v>1394</v>
      </c>
      <c r="B25" s="2"/>
      <c r="C25" s="4" t="s">
        <v>14</v>
      </c>
      <c r="D25" s="4" t="s">
        <v>22</v>
      </c>
      <c r="E25" s="5">
        <v>40</v>
      </c>
      <c r="F25" s="5">
        <v>9.5</v>
      </c>
      <c r="G25" s="5">
        <v>95</v>
      </c>
      <c r="H25" s="5"/>
      <c r="I25" s="5"/>
      <c r="J25" s="8">
        <v>30.621172311111113</v>
      </c>
      <c r="K25" s="5">
        <v>1.8181321059722224</v>
      </c>
      <c r="L25" s="5">
        <f>J25*K25</f>
        <v>55.67333650133875</v>
      </c>
      <c r="M25" s="5">
        <f>J25*0.9144</f>
        <v>27.99999996128</v>
      </c>
      <c r="N25" s="5">
        <f>K25*0.9144</f>
        <v>1.6624999977010002</v>
      </c>
      <c r="O25" s="5">
        <f>M25*N25</f>
        <v>46.549999871256006</v>
      </c>
      <c r="P25" s="5">
        <v>38</v>
      </c>
      <c r="Q25" s="5">
        <v>38.86352850247459</v>
      </c>
      <c r="R25" s="5">
        <v>17.6282</v>
      </c>
      <c r="S25" s="5">
        <v>0.4</v>
      </c>
      <c r="T25" s="5">
        <v>0.6980635784517792</v>
      </c>
      <c r="U25" s="5">
        <f>(R25/O25)*1000</f>
        <v>378.69387859837946</v>
      </c>
    </row>
    <row r="26" spans="1:21" ht="12.75">
      <c r="A26" s="2"/>
      <c r="B26" s="2"/>
      <c r="C26" s="4"/>
      <c r="D26" s="4"/>
      <c r="E26" s="5"/>
      <c r="F26" s="5"/>
      <c r="G26" s="5"/>
      <c r="H26" s="5"/>
      <c r="I26" s="5"/>
      <c r="J26" s="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2"/>
      <c r="B27" s="2"/>
      <c r="C27" s="4"/>
      <c r="D27" s="3" t="s">
        <v>23</v>
      </c>
      <c r="E27" s="5"/>
      <c r="F27" s="5"/>
      <c r="G27" s="5"/>
      <c r="H27" s="5"/>
      <c r="I27" s="5"/>
      <c r="J27" s="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2"/>
      <c r="B28" s="2"/>
      <c r="C28" s="4"/>
      <c r="D28" s="4"/>
      <c r="E28" s="5"/>
      <c r="F28" s="5"/>
      <c r="G28" s="5"/>
      <c r="H28" s="5"/>
      <c r="I28" s="5"/>
      <c r="J28" s="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2">
        <v>1537</v>
      </c>
      <c r="B29" s="2"/>
      <c r="C29" s="4" t="s">
        <v>49</v>
      </c>
      <c r="D29" s="4" t="s">
        <v>4</v>
      </c>
      <c r="E29" s="5">
        <v>40</v>
      </c>
      <c r="F29" s="5">
        <v>4</v>
      </c>
      <c r="G29" s="5">
        <v>40</v>
      </c>
      <c r="H29" s="5"/>
      <c r="I29" s="5"/>
      <c r="J29" s="8">
        <v>30.621172311111113</v>
      </c>
      <c r="K29" s="5">
        <v>0.7655293077777778</v>
      </c>
      <c r="L29" s="5">
        <f>J29*K29</f>
        <v>23.44140484266895</v>
      </c>
      <c r="M29" s="5">
        <f>J29*0.9144</f>
        <v>27.99999996128</v>
      </c>
      <c r="N29" s="5">
        <f>K29*0.9144</f>
        <v>0.699999999032</v>
      </c>
      <c r="O29" s="5">
        <f>M29*N29</f>
        <v>19.599999945792003</v>
      </c>
      <c r="P29" s="5">
        <v>11</v>
      </c>
      <c r="Q29" s="5">
        <v>11.249968777032116</v>
      </c>
      <c r="R29" s="5">
        <f>Q29*0.45359237</f>
        <v>5.102899999999999</v>
      </c>
      <c r="S29" s="5">
        <v>0.275</v>
      </c>
      <c r="T29" s="5">
        <v>0.4799187101855982</v>
      </c>
      <c r="U29" s="5">
        <f>(R29/O29)*1000</f>
        <v>260.3520415363858</v>
      </c>
    </row>
    <row r="30" spans="1:21" ht="12.75">
      <c r="A30" s="2">
        <v>1571</v>
      </c>
      <c r="B30" s="2">
        <v>1586</v>
      </c>
      <c r="C30" s="4" t="s">
        <v>95</v>
      </c>
      <c r="D30" s="4" t="s">
        <v>62</v>
      </c>
      <c r="E30" s="5">
        <v>35</v>
      </c>
      <c r="F30" s="5">
        <v>3.5</v>
      </c>
      <c r="G30" s="5">
        <v>30.625</v>
      </c>
      <c r="H30" s="5"/>
      <c r="I30" s="5"/>
      <c r="J30" s="8">
        <v>26.793525772222225</v>
      </c>
      <c r="K30" s="5">
        <v>0.6698381443055557</v>
      </c>
      <c r="L30" s="5">
        <f>J30*K30</f>
        <v>17.947325582668416</v>
      </c>
      <c r="M30" s="5">
        <f>J30*0.9144</f>
        <v>24.49999996612</v>
      </c>
      <c r="N30" s="5">
        <f>K30*0.9144</f>
        <v>0.6124999991530001</v>
      </c>
      <c r="O30" s="5">
        <f>M30*N30</f>
        <v>15.006249958497003</v>
      </c>
      <c r="P30" s="5">
        <v>11</v>
      </c>
      <c r="Q30" s="5">
        <v>11.249968777032116</v>
      </c>
      <c r="R30" s="5">
        <f>Q30*0.45359237</f>
        <v>5.102899999999999</v>
      </c>
      <c r="S30" s="5">
        <v>0.35918367346938773</v>
      </c>
      <c r="T30" s="5">
        <v>0.6268326010587404</v>
      </c>
      <c r="U30" s="5">
        <f>(R30/O30)*1000</f>
        <v>340.05164608834065</v>
      </c>
    </row>
    <row r="31" spans="1:21" ht="12.75">
      <c r="A31" s="2">
        <v>1571</v>
      </c>
      <c r="B31" s="2">
        <v>1586</v>
      </c>
      <c r="C31" s="4" t="s">
        <v>6</v>
      </c>
      <c r="D31" s="4" t="s">
        <v>62</v>
      </c>
      <c r="E31" s="5">
        <v>35</v>
      </c>
      <c r="F31" s="5">
        <v>6.5</v>
      </c>
      <c r="G31" s="5">
        <v>56.875</v>
      </c>
      <c r="H31" s="5"/>
      <c r="I31" s="5"/>
      <c r="J31" s="8">
        <v>26.793525772222225</v>
      </c>
      <c r="K31" s="5">
        <v>1.243985125138889</v>
      </c>
      <c r="L31" s="5">
        <f>J31*K31</f>
        <v>33.33074751066991</v>
      </c>
      <c r="M31" s="5">
        <f>J31*0.9144</f>
        <v>24.49999996612</v>
      </c>
      <c r="N31" s="5">
        <f>K31*0.9144</f>
        <v>1.137499998427</v>
      </c>
      <c r="O31" s="5">
        <f>M31*N31</f>
        <v>27.868749922923</v>
      </c>
      <c r="P31" s="5">
        <v>16</v>
      </c>
      <c r="Q31" s="5">
        <v>16</v>
      </c>
      <c r="R31" s="5">
        <f>Q31*0.45359237</f>
        <v>7.25747792</v>
      </c>
      <c r="S31" s="5">
        <v>0.2750679184837581</v>
      </c>
      <c r="T31" s="5">
        <v>0.48003723873513626</v>
      </c>
      <c r="U31" s="5">
        <f>(R31/O31)*1000</f>
        <v>260.41634232149306</v>
      </c>
    </row>
    <row r="32" spans="1:21" ht="12.75">
      <c r="A32" s="2">
        <v>1578</v>
      </c>
      <c r="B32" s="2"/>
      <c r="C32" s="4" t="s">
        <v>93</v>
      </c>
      <c r="D32" s="4" t="s">
        <v>11</v>
      </c>
      <c r="E32" s="5">
        <v>44.41371434713211</v>
      </c>
      <c r="F32" s="5">
        <v>5.225142864368483</v>
      </c>
      <c r="G32" s="5">
        <v>58.01700065025437</v>
      </c>
      <c r="H32" s="5"/>
      <c r="I32" s="5"/>
      <c r="J32" s="8">
        <v>34</v>
      </c>
      <c r="K32" s="5">
        <v>1</v>
      </c>
      <c r="L32" s="5">
        <f>J32*K32</f>
        <v>34</v>
      </c>
      <c r="M32" s="5">
        <f>J32*0.9144</f>
        <v>31.0896</v>
      </c>
      <c r="N32" s="5">
        <f>K32*0.9144</f>
        <v>0.9144</v>
      </c>
      <c r="O32" s="5">
        <f>M32*N32</f>
        <v>28.42833024</v>
      </c>
      <c r="P32" s="5">
        <v>22</v>
      </c>
      <c r="Q32" s="5">
        <v>22.00003055606954</v>
      </c>
      <c r="R32" s="5">
        <f>Q32*0.45359237</f>
        <v>9.979046</v>
      </c>
      <c r="S32" s="5">
        <v>0.3707740911923465</v>
      </c>
      <c r="T32" s="5">
        <v>0.6470597222373394</v>
      </c>
      <c r="U32" s="5">
        <f>(R32/O32)*1000</f>
        <v>351.02469669354736</v>
      </c>
    </row>
    <row r="33" spans="1:21" ht="12.75">
      <c r="A33" s="2">
        <v>1578</v>
      </c>
      <c r="B33" s="2"/>
      <c r="C33" s="4" t="s">
        <v>7</v>
      </c>
      <c r="D33" s="4" t="s">
        <v>11</v>
      </c>
      <c r="E33" s="5">
        <v>13.062857160921208</v>
      </c>
      <c r="F33" s="5">
        <v>5.225142864368483</v>
      </c>
      <c r="G33" s="5">
        <v>17.06382372066305</v>
      </c>
      <c r="H33" s="5"/>
      <c r="I33" s="5"/>
      <c r="J33" s="8">
        <v>10</v>
      </c>
      <c r="K33" s="5">
        <v>1</v>
      </c>
      <c r="L33" s="5">
        <f>J33*K33</f>
        <v>10</v>
      </c>
      <c r="M33" s="5">
        <f>J33*0.9144</f>
        <v>9.144</v>
      </c>
      <c r="N33" s="5">
        <f>K33*0.9144</f>
        <v>0.9144</v>
      </c>
      <c r="O33" s="5">
        <f>M33*N33</f>
        <v>8.3612736</v>
      </c>
      <c r="P33" s="5">
        <v>2.75</v>
      </c>
      <c r="Q33" s="5">
        <v>2.7500038195086924</v>
      </c>
      <c r="R33" s="5">
        <f>Q33*0.45359237</f>
        <v>1.24738075</v>
      </c>
      <c r="S33" s="5">
        <v>0.15757898875674728</v>
      </c>
      <c r="T33" s="5">
        <v>0.27500038195086923</v>
      </c>
      <c r="U33" s="5">
        <f>(R33/O33)*1000</f>
        <v>149.1854960947576</v>
      </c>
    </row>
    <row r="34" spans="1:21" ht="12.75">
      <c r="A34" s="2">
        <v>1578</v>
      </c>
      <c r="B34" s="2"/>
      <c r="C34" s="4" t="s">
        <v>92</v>
      </c>
      <c r="D34" s="4" t="s">
        <v>11</v>
      </c>
      <c r="E34" s="5">
        <v>19.594285741381814</v>
      </c>
      <c r="F34" s="5">
        <v>5.225142864368483</v>
      </c>
      <c r="G34" s="5">
        <v>25.595735580994575</v>
      </c>
      <c r="H34" s="5"/>
      <c r="I34" s="5"/>
      <c r="J34" s="8">
        <v>15</v>
      </c>
      <c r="K34" s="5">
        <v>1</v>
      </c>
      <c r="L34" s="5">
        <f>J34*K34</f>
        <v>15</v>
      </c>
      <c r="M34" s="5">
        <f>J34*0.9144</f>
        <v>13.716</v>
      </c>
      <c r="N34" s="5">
        <f>K34*0.9144</f>
        <v>0.9144</v>
      </c>
      <c r="O34" s="5">
        <f>M34*N34</f>
        <v>12.541910399999999</v>
      </c>
      <c r="P34" s="5">
        <v>13.5</v>
      </c>
      <c r="Q34" s="5">
        <v>13.500018750315398</v>
      </c>
      <c r="R34" s="5">
        <f>Q34*0.45359237</f>
        <v>6.1235055</v>
      </c>
      <c r="S34" s="5">
        <v>0.5157130541129911</v>
      </c>
      <c r="T34" s="5">
        <v>0.9000012500210265</v>
      </c>
      <c r="U34" s="5">
        <f>(R34/O34)*1000</f>
        <v>488.2434417646614</v>
      </c>
    </row>
    <row r="35" spans="1:21" ht="12.75">
      <c r="A35" s="2">
        <v>1578</v>
      </c>
      <c r="B35" s="2"/>
      <c r="C35" s="4" t="s">
        <v>18</v>
      </c>
      <c r="D35" s="4" t="s">
        <v>10</v>
      </c>
      <c r="E35" s="5">
        <v>73.15200010115876</v>
      </c>
      <c r="F35" s="5">
        <v>9.144000012644845</v>
      </c>
      <c r="G35" s="5">
        <v>167.22547246249786</v>
      </c>
      <c r="H35" s="5"/>
      <c r="I35" s="5"/>
      <c r="J35" s="8">
        <v>56</v>
      </c>
      <c r="K35" s="5">
        <v>1.75</v>
      </c>
      <c r="L35" s="5">
        <f>J35*K35</f>
        <v>98</v>
      </c>
      <c r="M35" s="5">
        <f>J35*0.9144</f>
        <v>51.2064</v>
      </c>
      <c r="N35" s="5">
        <f>K35*0.9144</f>
        <v>1.6002</v>
      </c>
      <c r="O35" s="5">
        <f>M35*N35</f>
        <v>81.94048128</v>
      </c>
      <c r="P35" s="5">
        <v>80</v>
      </c>
      <c r="Q35" s="5">
        <v>80.00011111298014</v>
      </c>
      <c r="R35" s="5">
        <f>Q35*0.45359237</f>
        <v>36.28744</v>
      </c>
      <c r="S35" s="5">
        <v>0.46776694250611434</v>
      </c>
      <c r="T35" s="5">
        <v>0.8163276644181646</v>
      </c>
      <c r="U35" s="5">
        <f>(R35/O35)*1000</f>
        <v>442.85119434436393</v>
      </c>
    </row>
    <row r="36" spans="1:21" ht="12.75">
      <c r="A36" s="2">
        <v>1578</v>
      </c>
      <c r="B36" s="2"/>
      <c r="C36" s="4" t="s">
        <v>19</v>
      </c>
      <c r="D36" s="4" t="s">
        <v>10</v>
      </c>
      <c r="E36" s="5">
        <v>41.80114291494787</v>
      </c>
      <c r="F36" s="5">
        <v>7.837714296552726</v>
      </c>
      <c r="G36" s="5">
        <v>81.90635385918264</v>
      </c>
      <c r="H36" s="5"/>
      <c r="I36" s="5"/>
      <c r="J36" s="8">
        <v>32</v>
      </c>
      <c r="K36" s="5">
        <v>1.5</v>
      </c>
      <c r="L36" s="5">
        <f>J36*K36</f>
        <v>48</v>
      </c>
      <c r="M36" s="5">
        <f>J36*0.9144</f>
        <v>29.2608</v>
      </c>
      <c r="N36" s="5">
        <f>K36*0.9144</f>
        <v>1.3716</v>
      </c>
      <c r="O36" s="5">
        <f>M36*N36</f>
        <v>40.134113279999994</v>
      </c>
      <c r="P36" s="5">
        <v>50</v>
      </c>
      <c r="Q36" s="5">
        <v>50.00006944561258</v>
      </c>
      <c r="R36" s="5">
        <f>Q36*0.45359237</f>
        <v>22.67965</v>
      </c>
      <c r="S36" s="5">
        <v>0.5968901089270728</v>
      </c>
      <c r="T36" s="5">
        <v>1.0416681134502621</v>
      </c>
      <c r="U36" s="5">
        <f>(R36/O36)*1000</f>
        <v>565.0965761165062</v>
      </c>
    </row>
    <row r="37" spans="1:21" ht="12.75">
      <c r="A37" s="2">
        <v>1578</v>
      </c>
      <c r="B37" s="2"/>
      <c r="C37" s="4" t="s">
        <v>37</v>
      </c>
      <c r="D37" s="4" t="s">
        <v>47</v>
      </c>
      <c r="E37" s="5">
        <v>44.41371434713211</v>
      </c>
      <c r="F37" s="5">
        <v>7.184571438506665</v>
      </c>
      <c r="G37" s="5">
        <v>79.77337589409976</v>
      </c>
      <c r="H37" s="5"/>
      <c r="I37" s="5"/>
      <c r="J37" s="8">
        <v>34</v>
      </c>
      <c r="K37" s="5">
        <v>1.375</v>
      </c>
      <c r="L37" s="5">
        <f>J37*K37</f>
        <v>46.75</v>
      </c>
      <c r="M37" s="5">
        <f>J37*0.9144</f>
        <v>31.0896</v>
      </c>
      <c r="N37" s="5">
        <f>K37*0.9144</f>
        <v>1.2573</v>
      </c>
      <c r="O37" s="5">
        <f>M37*N37</f>
        <v>39.08895408</v>
      </c>
      <c r="P37" s="5">
        <v>28</v>
      </c>
      <c r="Q37" s="5">
        <v>28.00003888954305</v>
      </c>
      <c r="R37" s="5">
        <f>Q37*0.45359237</f>
        <v>12.700604</v>
      </c>
      <c r="S37" s="5">
        <v>0.343195853004486</v>
      </c>
      <c r="T37" s="5">
        <v>0.5989313131453059</v>
      </c>
      <c r="U37" s="5">
        <f>(R37/O37)*1000</f>
        <v>324.91542173287024</v>
      </c>
    </row>
    <row r="38" spans="1:21" ht="12.75">
      <c r="A38" s="2">
        <v>1578</v>
      </c>
      <c r="B38" s="2"/>
      <c r="C38" s="4" t="s">
        <v>36</v>
      </c>
      <c r="D38" s="4" t="s">
        <v>48</v>
      </c>
      <c r="E38" s="5">
        <v>44.41371434713211</v>
      </c>
      <c r="F38" s="5">
        <v>10.450285728736967</v>
      </c>
      <c r="G38" s="5">
        <v>116.03400130050873</v>
      </c>
      <c r="H38" s="5"/>
      <c r="I38" s="5"/>
      <c r="J38" s="8">
        <v>34</v>
      </c>
      <c r="K38" s="5">
        <v>2</v>
      </c>
      <c r="L38" s="5">
        <f>J38*K38</f>
        <v>68</v>
      </c>
      <c r="M38" s="5">
        <f>J38*0.9144</f>
        <v>31.0896</v>
      </c>
      <c r="N38" s="5">
        <f>K38*0.9144</f>
        <v>1.8288</v>
      </c>
      <c r="O38" s="5">
        <f>M38*N38</f>
        <v>56.85666048</v>
      </c>
      <c r="P38" s="5">
        <v>44</v>
      </c>
      <c r="Q38" s="5">
        <v>44.00006111213908</v>
      </c>
      <c r="R38" s="5">
        <f>Q38*0.45359237</f>
        <v>19.958092</v>
      </c>
      <c r="S38" s="5">
        <v>0.3707740911923465</v>
      </c>
      <c r="T38" s="5">
        <v>0.6470597222373394</v>
      </c>
      <c r="U38" s="5">
        <f>(R38/O38)*1000</f>
        <v>351.02469669354736</v>
      </c>
    </row>
    <row r="39" spans="1:21" ht="12.75">
      <c r="A39" s="2">
        <v>1578</v>
      </c>
      <c r="B39" s="2"/>
      <c r="C39" s="4" t="s">
        <v>93</v>
      </c>
      <c r="D39" s="4" t="s">
        <v>48</v>
      </c>
      <c r="E39" s="5">
        <v>44.41371434713211</v>
      </c>
      <c r="F39" s="5">
        <v>9.144000012644845</v>
      </c>
      <c r="G39" s="5">
        <v>101.52975113794513</v>
      </c>
      <c r="H39" s="5"/>
      <c r="I39" s="5"/>
      <c r="J39" s="8">
        <v>34</v>
      </c>
      <c r="K39" s="5">
        <v>1.75</v>
      </c>
      <c r="L39" s="5">
        <f>J39*K39</f>
        <v>59.5</v>
      </c>
      <c r="M39" s="5">
        <f>J39*0.9144</f>
        <v>31.0896</v>
      </c>
      <c r="N39" s="5">
        <f>K39*0.9144</f>
        <v>1.6002</v>
      </c>
      <c r="O39" s="5">
        <f>M39*N39</f>
        <v>49.74957792</v>
      </c>
      <c r="P39" s="5">
        <v>24</v>
      </c>
      <c r="Q39" s="5">
        <v>24.00003333389404</v>
      </c>
      <c r="R39" s="5">
        <f>Q39*0.45359237</f>
        <v>10.886232</v>
      </c>
      <c r="S39" s="5">
        <v>0.23113190100302122</v>
      </c>
      <c r="T39" s="5">
        <v>0.40336190477132844</v>
      </c>
      <c r="U39" s="5">
        <f>(R39/O39)*1000</f>
        <v>218.82059014662693</v>
      </c>
    </row>
    <row r="40" spans="1:21" ht="12.75">
      <c r="A40" s="2">
        <v>1578</v>
      </c>
      <c r="B40" s="2"/>
      <c r="C40" s="4" t="s">
        <v>88</v>
      </c>
      <c r="D40" s="4" t="s">
        <v>48</v>
      </c>
      <c r="E40" s="5">
        <v>31.350857186210902</v>
      </c>
      <c r="F40" s="5">
        <v>7.837714296552726</v>
      </c>
      <c r="G40" s="5">
        <v>61.42976539438698</v>
      </c>
      <c r="H40" s="5"/>
      <c r="I40" s="5"/>
      <c r="J40" s="8">
        <v>24</v>
      </c>
      <c r="K40" s="5">
        <v>1.5</v>
      </c>
      <c r="L40" s="5">
        <f>J40*K40</f>
        <v>36</v>
      </c>
      <c r="M40" s="5">
        <f>J40*0.9144</f>
        <v>21.9456</v>
      </c>
      <c r="N40" s="5">
        <f>K40*0.9144</f>
        <v>1.3716</v>
      </c>
      <c r="O40" s="5">
        <f>M40*N40</f>
        <v>30.100584959999996</v>
      </c>
      <c r="P40" s="5">
        <v>42</v>
      </c>
      <c r="Q40" s="5">
        <v>42.00005833431457</v>
      </c>
      <c r="R40" s="5">
        <f>Q40*0.45359237</f>
        <v>19.050906</v>
      </c>
      <c r="S40" s="5">
        <v>0.6685169219983217</v>
      </c>
      <c r="T40" s="5">
        <v>1.1666682870642937</v>
      </c>
      <c r="U40" s="5">
        <f>(R40/O40)*1000</f>
        <v>632.908165250487</v>
      </c>
    </row>
    <row r="41" spans="1:21" ht="12.75">
      <c r="A41" s="2">
        <v>1578</v>
      </c>
      <c r="B41" s="2"/>
      <c r="C41" s="4" t="s">
        <v>101</v>
      </c>
      <c r="D41" s="4" t="s">
        <v>48</v>
      </c>
      <c r="E41" s="5">
        <v>28.73828575402666</v>
      </c>
      <c r="F41" s="5">
        <v>7.837714296552726</v>
      </c>
      <c r="G41" s="5">
        <v>56.310618278188066</v>
      </c>
      <c r="H41" s="5"/>
      <c r="I41" s="5"/>
      <c r="J41" s="8">
        <v>22</v>
      </c>
      <c r="K41" s="5">
        <v>1.5</v>
      </c>
      <c r="L41" s="5">
        <f>J41*K41</f>
        <v>33</v>
      </c>
      <c r="M41" s="5">
        <f>J41*0.9144</f>
        <v>20.1168</v>
      </c>
      <c r="N41" s="5">
        <f>K41*0.9144</f>
        <v>1.3716</v>
      </c>
      <c r="O41" s="5">
        <f>M41*N41</f>
        <v>27.592202880000002</v>
      </c>
      <c r="P41" s="5">
        <v>32</v>
      </c>
      <c r="Q41" s="5">
        <v>32.00004444519205</v>
      </c>
      <c r="R41" s="5">
        <f>Q41*0.45359237</f>
        <v>14.514975999999999</v>
      </c>
      <c r="S41" s="5">
        <v>0.5556504286739297</v>
      </c>
      <c r="T41" s="5">
        <v>0.9696983165209713</v>
      </c>
      <c r="U41" s="5">
        <f>(R41/O41)*1000</f>
        <v>526.0535399484567</v>
      </c>
    </row>
    <row r="42" spans="1:21" ht="12.75">
      <c r="A42" s="2">
        <v>1578</v>
      </c>
      <c r="B42" s="2"/>
      <c r="C42" s="4" t="s">
        <v>79</v>
      </c>
      <c r="D42" s="4" t="s">
        <v>48</v>
      </c>
      <c r="E42" s="5">
        <v>19.594285741381814</v>
      </c>
      <c r="F42" s="5">
        <v>5.225142864368483</v>
      </c>
      <c r="G42" s="5">
        <v>25.595735580994575</v>
      </c>
      <c r="H42" s="5"/>
      <c r="I42" s="5"/>
      <c r="J42" s="8">
        <v>15</v>
      </c>
      <c r="K42" s="5">
        <v>1</v>
      </c>
      <c r="L42" s="5">
        <f>J42*K42</f>
        <v>15</v>
      </c>
      <c r="M42" s="5">
        <f>J42*0.9144</f>
        <v>13.716</v>
      </c>
      <c r="N42" s="5">
        <f>K42*0.9144</f>
        <v>0.9144</v>
      </c>
      <c r="O42" s="5">
        <f>M42*N42</f>
        <v>12.541910399999999</v>
      </c>
      <c r="P42" s="5">
        <v>7</v>
      </c>
      <c r="Q42" s="5">
        <v>7.000009722385762</v>
      </c>
      <c r="R42" s="5">
        <f>Q42*0.45359237</f>
        <v>3.175151</v>
      </c>
      <c r="S42" s="5">
        <v>0.2674067687993287</v>
      </c>
      <c r="T42" s="5">
        <v>0.4666673148257175</v>
      </c>
      <c r="U42" s="5">
        <f>(R42/O42)*1000</f>
        <v>253.1632661001948</v>
      </c>
    </row>
    <row r="43" spans="1:21" ht="12.75">
      <c r="A43" s="2">
        <v>1578</v>
      </c>
      <c r="B43" s="2"/>
      <c r="C43" s="4" t="s">
        <v>80</v>
      </c>
      <c r="D43" s="4" t="s">
        <v>43</v>
      </c>
      <c r="E43" s="5">
        <v>18.28800002528969</v>
      </c>
      <c r="F43" s="5">
        <v>5.225142864368483</v>
      </c>
      <c r="G43" s="5">
        <v>23.889353208928267</v>
      </c>
      <c r="H43" s="5"/>
      <c r="I43" s="5"/>
      <c r="J43" s="8">
        <v>14</v>
      </c>
      <c r="K43" s="5">
        <v>1</v>
      </c>
      <c r="L43" s="5">
        <f>J43*K43</f>
        <v>14</v>
      </c>
      <c r="M43" s="5">
        <f>J43*0.9144</f>
        <v>12.8016</v>
      </c>
      <c r="N43" s="5">
        <f>K43*0.9144</f>
        <v>0.9144</v>
      </c>
      <c r="O43" s="5">
        <f>M43*N43</f>
        <v>11.70578304</v>
      </c>
      <c r="P43" s="5">
        <v>5</v>
      </c>
      <c r="Q43" s="5">
        <v>5.0000069445612585</v>
      </c>
      <c r="R43" s="5">
        <f>Q43*0.45359237</f>
        <v>2.267965</v>
      </c>
      <c r="S43" s="5">
        <v>0.20464803734642503</v>
      </c>
      <c r="T43" s="5">
        <v>0.35714335318294704</v>
      </c>
      <c r="U43" s="5">
        <f>(R43/O43)*1000</f>
        <v>193.74739752565924</v>
      </c>
    </row>
    <row r="44" spans="1:21" ht="12.75">
      <c r="A44" s="2">
        <v>1578</v>
      </c>
      <c r="B44" s="2"/>
      <c r="C44" s="4" t="s">
        <v>38</v>
      </c>
      <c r="D44" s="4" t="s">
        <v>43</v>
      </c>
      <c r="E44" s="5">
        <v>18.28800002528969</v>
      </c>
      <c r="F44" s="5">
        <v>5.225142864368483</v>
      </c>
      <c r="G44" s="5">
        <v>23.889353208928267</v>
      </c>
      <c r="H44" s="5"/>
      <c r="I44" s="5"/>
      <c r="J44" s="8">
        <v>14</v>
      </c>
      <c r="K44" s="5">
        <v>1</v>
      </c>
      <c r="L44" s="5">
        <f>J44*K44</f>
        <v>14</v>
      </c>
      <c r="M44" s="5">
        <f>J44*0.9144</f>
        <v>12.8016</v>
      </c>
      <c r="N44" s="5">
        <f>K44*0.9144</f>
        <v>0.9144</v>
      </c>
      <c r="O44" s="5">
        <f>M44*N44</f>
        <v>11.70578304</v>
      </c>
      <c r="P44" s="5">
        <v>4</v>
      </c>
      <c r="Q44" s="5">
        <v>4.000005555649007</v>
      </c>
      <c r="R44" s="5">
        <f>Q44*0.45359237</f>
        <v>1.8143719999999999</v>
      </c>
      <c r="S44" s="5">
        <v>0.16371842987714003</v>
      </c>
      <c r="T44" s="5">
        <v>0.2857146825463576</v>
      </c>
      <c r="U44" s="5">
        <f>(R44/O44)*1000</f>
        <v>154.9979180205274</v>
      </c>
    </row>
    <row r="45" spans="1:21" ht="12.75">
      <c r="A45" s="2">
        <v>1578</v>
      </c>
      <c r="B45" s="2"/>
      <c r="C45" s="4" t="s">
        <v>94</v>
      </c>
      <c r="D45" s="4" t="s">
        <v>43</v>
      </c>
      <c r="E45" s="5">
        <v>18.28800002528969</v>
      </c>
      <c r="F45" s="5">
        <v>5.225142864368483</v>
      </c>
      <c r="G45" s="5">
        <v>23.889353208928267</v>
      </c>
      <c r="H45" s="5"/>
      <c r="I45" s="5"/>
      <c r="J45" s="8">
        <v>14</v>
      </c>
      <c r="K45" s="5">
        <v>1</v>
      </c>
      <c r="L45" s="5">
        <f>J45*K45</f>
        <v>14</v>
      </c>
      <c r="M45" s="5">
        <f>J45*0.9144</f>
        <v>12.8016</v>
      </c>
      <c r="N45" s="5">
        <f>K45*0.9144</f>
        <v>0.9144</v>
      </c>
      <c r="O45" s="5">
        <f>M45*N45</f>
        <v>11.70578304</v>
      </c>
      <c r="P45" s="5">
        <v>3</v>
      </c>
      <c r="Q45" s="5">
        <v>3.000004166736755</v>
      </c>
      <c r="R45" s="5">
        <f>Q45*0.45359237</f>
        <v>1.360779</v>
      </c>
      <c r="S45" s="5">
        <v>0.12278882240785502</v>
      </c>
      <c r="T45" s="5">
        <v>0.21428601190976823</v>
      </c>
      <c r="U45" s="5">
        <f>(R45/O45)*1000</f>
        <v>116.24843851539553</v>
      </c>
    </row>
    <row r="46" spans="1:21" ht="12.75">
      <c r="A46" s="2">
        <v>1578</v>
      </c>
      <c r="B46" s="2"/>
      <c r="C46" s="4" t="s">
        <v>86</v>
      </c>
      <c r="D46" s="4" t="s">
        <v>43</v>
      </c>
      <c r="E46" s="5">
        <v>18.28800002528969</v>
      </c>
      <c r="F46" s="5">
        <v>5.225142864368483</v>
      </c>
      <c r="G46" s="5">
        <v>23.889353208928267</v>
      </c>
      <c r="H46" s="5"/>
      <c r="I46" s="5"/>
      <c r="J46" s="8">
        <v>14</v>
      </c>
      <c r="K46" s="5">
        <v>1</v>
      </c>
      <c r="L46" s="5">
        <f>J46*K46</f>
        <v>14</v>
      </c>
      <c r="M46" s="5">
        <f>J46*0.9144</f>
        <v>12.8016</v>
      </c>
      <c r="N46" s="5">
        <f>K46*0.9144</f>
        <v>0.9144</v>
      </c>
      <c r="O46" s="5">
        <f>M46*N46</f>
        <v>11.70578304</v>
      </c>
      <c r="P46" s="5">
        <v>4</v>
      </c>
      <c r="Q46" s="5">
        <v>4.000005555649007</v>
      </c>
      <c r="R46" s="5">
        <f>Q46*0.45359237</f>
        <v>1.8143719999999999</v>
      </c>
      <c r="S46" s="5">
        <v>0.16371842987714003</v>
      </c>
      <c r="T46" s="5">
        <v>0.2857146825463576</v>
      </c>
      <c r="U46" s="5">
        <f>(R46/O46)*1000</f>
        <v>154.9979180205274</v>
      </c>
    </row>
    <row r="47" spans="1:21" ht="12.75">
      <c r="A47" s="2">
        <v>1578</v>
      </c>
      <c r="B47" s="2"/>
      <c r="C47" s="4" t="s">
        <v>75</v>
      </c>
      <c r="D47" s="4" t="s">
        <v>43</v>
      </c>
      <c r="E47" s="5">
        <v>18.28800002528969</v>
      </c>
      <c r="F47" s="5">
        <v>5.225142864368483</v>
      </c>
      <c r="G47" s="5">
        <v>23.889353208928267</v>
      </c>
      <c r="H47" s="5"/>
      <c r="I47" s="5"/>
      <c r="J47" s="8">
        <v>14</v>
      </c>
      <c r="K47" s="5">
        <v>1</v>
      </c>
      <c r="L47" s="5">
        <f>J47*K47</f>
        <v>14</v>
      </c>
      <c r="M47" s="5">
        <f>J47*0.9144</f>
        <v>12.8016</v>
      </c>
      <c r="N47" s="5">
        <f>K47*0.9144</f>
        <v>0.9144</v>
      </c>
      <c r="O47" s="5">
        <f>M47*N47</f>
        <v>11.70578304</v>
      </c>
      <c r="P47" s="5">
        <v>6</v>
      </c>
      <c r="Q47" s="5">
        <v>6.00000833347351</v>
      </c>
      <c r="R47" s="5">
        <f>Q47*0.45359237</f>
        <v>2.721558</v>
      </c>
      <c r="S47" s="5">
        <v>0.24557764481571004</v>
      </c>
      <c r="T47" s="5">
        <v>0.42857202381953646</v>
      </c>
      <c r="U47" s="5">
        <f>(R47/O47)*1000</f>
        <v>232.49687703079107</v>
      </c>
    </row>
    <row r="48" spans="1:21" ht="12.75">
      <c r="A48" s="2">
        <v>1578</v>
      </c>
      <c r="B48" s="2"/>
      <c r="C48" s="4" t="s">
        <v>9</v>
      </c>
      <c r="D48" s="4" t="s">
        <v>43</v>
      </c>
      <c r="E48" s="5">
        <v>18.28800002528969</v>
      </c>
      <c r="F48" s="5">
        <v>5.225142864368483</v>
      </c>
      <c r="G48" s="5">
        <v>23.889353208928267</v>
      </c>
      <c r="H48" s="5"/>
      <c r="I48" s="5"/>
      <c r="J48" s="8">
        <v>14</v>
      </c>
      <c r="K48" s="5">
        <v>1</v>
      </c>
      <c r="L48" s="5">
        <f>J48*K48</f>
        <v>14</v>
      </c>
      <c r="M48" s="5">
        <f>J48*0.9144</f>
        <v>12.8016</v>
      </c>
      <c r="N48" s="5">
        <f>K48*0.9144</f>
        <v>0.9144</v>
      </c>
      <c r="O48" s="5">
        <f>M48*N48</f>
        <v>11.70578304</v>
      </c>
      <c r="P48" s="5">
        <v>4</v>
      </c>
      <c r="Q48" s="5">
        <v>4.000005555649007</v>
      </c>
      <c r="R48" s="5">
        <f>Q48*0.45359237</f>
        <v>1.8143719999999999</v>
      </c>
      <c r="S48" s="5">
        <v>0.16371842987714003</v>
      </c>
      <c r="T48" s="5">
        <v>0.2857146825463576</v>
      </c>
      <c r="U48" s="5">
        <f>(R48/O48)*1000</f>
        <v>154.9979180205274</v>
      </c>
    </row>
    <row r="49" spans="1:21" ht="12.75">
      <c r="A49" s="2">
        <v>1578</v>
      </c>
      <c r="B49" s="2"/>
      <c r="C49" s="4" t="s">
        <v>53</v>
      </c>
      <c r="D49" s="4" t="s">
        <v>78</v>
      </c>
      <c r="E49" s="5">
        <v>18.28800002528969</v>
      </c>
      <c r="F49" s="5">
        <v>5.225142864368483</v>
      </c>
      <c r="G49" s="5">
        <v>23.889353208928267</v>
      </c>
      <c r="H49" s="5"/>
      <c r="I49" s="5"/>
      <c r="J49" s="8">
        <v>14</v>
      </c>
      <c r="K49" s="5">
        <v>1</v>
      </c>
      <c r="L49" s="5">
        <f>J49*K49</f>
        <v>14</v>
      </c>
      <c r="M49" s="5">
        <f>J49*0.9144</f>
        <v>12.8016</v>
      </c>
      <c r="N49" s="5">
        <f>K49*0.9144</f>
        <v>0.9144</v>
      </c>
      <c r="O49" s="5">
        <f>M49*N49</f>
        <v>11.70578304</v>
      </c>
      <c r="P49" s="5">
        <v>6</v>
      </c>
      <c r="Q49" s="5">
        <v>6.00000833347351</v>
      </c>
      <c r="R49" s="5">
        <f>Q49*0.45359237</f>
        <v>2.721558</v>
      </c>
      <c r="S49" s="5">
        <v>0.24557764481571004</v>
      </c>
      <c r="T49" s="5">
        <v>0.42857202381953646</v>
      </c>
      <c r="U49" s="5">
        <f>(R49/O49)*1000</f>
        <v>232.49687703079107</v>
      </c>
    </row>
    <row r="50" spans="1:21" ht="12.75">
      <c r="A50" s="2"/>
      <c r="B50" s="2"/>
      <c r="C50" s="4"/>
      <c r="D50" s="4"/>
      <c r="E50" s="5"/>
      <c r="F50" s="5"/>
      <c r="G50" s="5"/>
      <c r="H50" s="5"/>
      <c r="I50" s="5"/>
      <c r="J50" s="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"/>
      <c r="B51" s="2"/>
      <c r="C51" s="4"/>
      <c r="D51" s="3" t="s">
        <v>73</v>
      </c>
      <c r="E51" s="5"/>
      <c r="F51" s="5"/>
      <c r="G51" s="5"/>
      <c r="H51" s="5"/>
      <c r="I51" s="5"/>
      <c r="J51" s="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2"/>
      <c r="B52" s="2"/>
      <c r="E52" s="5"/>
      <c r="F52" s="5"/>
      <c r="G52" s="5"/>
      <c r="H52" s="5"/>
      <c r="I52" s="5"/>
      <c r="J52" s="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>
      <c r="A53" s="2">
        <v>1456</v>
      </c>
      <c r="B53" s="2">
        <v>1546</v>
      </c>
      <c r="C53" t="s">
        <v>34</v>
      </c>
      <c r="D53" t="s">
        <v>55</v>
      </c>
      <c r="E53" s="5">
        <v>30</v>
      </c>
      <c r="F53" s="5">
        <v>9.5</v>
      </c>
      <c r="G53" s="5">
        <v>71.25</v>
      </c>
      <c r="H53" s="5"/>
      <c r="I53" s="5"/>
      <c r="J53" s="8">
        <v>22.965879233333336</v>
      </c>
      <c r="K53" s="5">
        <v>1.8181321059722224</v>
      </c>
      <c r="L53" s="5">
        <f>J53*K53</f>
        <v>41.755002376004065</v>
      </c>
      <c r="M53" s="5">
        <f>J53*0.9144</f>
        <v>20.99999997096</v>
      </c>
      <c r="N53" s="5">
        <f>K53*0.9144</f>
        <v>1.6624999977010002</v>
      </c>
      <c r="O53" s="5">
        <f>M53*N53</f>
        <v>34.912499903442004</v>
      </c>
      <c r="P53" s="5">
        <v>51</v>
      </c>
      <c r="Q53" s="5">
        <v>48.78025174894366</v>
      </c>
      <c r="R53" s="5">
        <f>Q53*0.45359237</f>
        <v>22.126350000000002</v>
      </c>
      <c r="S53" s="5">
        <v>0.6694228565593765</v>
      </c>
      <c r="T53" s="5">
        <v>1.1682492868681262</v>
      </c>
      <c r="U53" s="5">
        <f>(R53/O53)*1000</f>
        <v>633.7658449321922</v>
      </c>
    </row>
    <row r="54" spans="1:21" ht="12.75">
      <c r="A54" s="2">
        <v>1510</v>
      </c>
      <c r="B54" s="2">
        <v>1546</v>
      </c>
      <c r="C54" t="s">
        <v>82</v>
      </c>
      <c r="D54" t="s">
        <v>1</v>
      </c>
      <c r="E54" s="5">
        <v>30</v>
      </c>
      <c r="F54" s="5">
        <v>8</v>
      </c>
      <c r="G54" s="5">
        <v>60</v>
      </c>
      <c r="H54" s="5"/>
      <c r="I54" s="5"/>
      <c r="J54" s="8">
        <v>22.965879233333336</v>
      </c>
      <c r="K54" s="5">
        <v>1.5310586155555557</v>
      </c>
      <c r="L54" s="5">
        <f>J54*K54</f>
        <v>35.162107264003424</v>
      </c>
      <c r="M54" s="5">
        <f>J54*0.9144</f>
        <v>20.99999997096</v>
      </c>
      <c r="N54" s="5">
        <f>K54*0.9144</f>
        <v>1.399999998064</v>
      </c>
      <c r="O54" s="5">
        <f>M54*N54</f>
        <v>29.399999918688003</v>
      </c>
      <c r="P54" s="5">
        <v>52</v>
      </c>
      <c r="Q54" s="5">
        <v>53.181670582333645</v>
      </c>
      <c r="R54" s="5">
        <f>Q54*0.45359237</f>
        <v>24.122799999999998</v>
      </c>
      <c r="S54" s="5">
        <v>0.8666666666666667</v>
      </c>
      <c r="T54" s="5">
        <v>1.5124710866455215</v>
      </c>
      <c r="U54" s="5">
        <f>(R54/O54)*1000</f>
        <v>820.503403629822</v>
      </c>
    </row>
    <row r="55" spans="1:21" ht="12.75">
      <c r="A55" s="2">
        <v>1510</v>
      </c>
      <c r="B55" s="2">
        <v>1546</v>
      </c>
      <c r="C55" s="4" t="s">
        <v>76</v>
      </c>
      <c r="D55" t="s">
        <v>1</v>
      </c>
      <c r="E55" s="5">
        <v>30</v>
      </c>
      <c r="F55" s="5">
        <v>8</v>
      </c>
      <c r="G55" s="5">
        <v>60</v>
      </c>
      <c r="H55" s="5"/>
      <c r="I55" s="5"/>
      <c r="J55" s="8">
        <v>22.965879233333336</v>
      </c>
      <c r="K55" s="5">
        <v>1.5310586155555557</v>
      </c>
      <c r="L55" s="5">
        <f>J55*K55</f>
        <v>35.162107264003424</v>
      </c>
      <c r="M55" s="5">
        <f>J55*0.9144</f>
        <v>20.99999997096</v>
      </c>
      <c r="N55" s="5">
        <f>K55*0.9144</f>
        <v>1.399999998064</v>
      </c>
      <c r="O55" s="5">
        <f>M55*N55</f>
        <v>29.399999918688003</v>
      </c>
      <c r="P55" s="5">
        <v>52</v>
      </c>
      <c r="Q55" s="5">
        <v>42.954426239577174</v>
      </c>
      <c r="R55" s="5">
        <f>Q55*0.45359237</f>
        <v>19.4838</v>
      </c>
      <c r="S55" s="5">
        <v>0.7</v>
      </c>
      <c r="T55" s="5">
        <v>1.2216112622906135</v>
      </c>
      <c r="U55" s="5">
        <f>(R55/O55)*1000</f>
        <v>662.714287547164</v>
      </c>
    </row>
    <row r="56" spans="1:21" ht="12.75">
      <c r="A56" s="2">
        <v>1519</v>
      </c>
      <c r="B56" s="2"/>
      <c r="C56" s="4" t="s">
        <v>81</v>
      </c>
      <c r="D56" s="4" t="s">
        <v>67</v>
      </c>
      <c r="E56" s="5">
        <v>30</v>
      </c>
      <c r="F56" s="5">
        <v>10</v>
      </c>
      <c r="G56" s="5">
        <v>75</v>
      </c>
      <c r="H56" s="5"/>
      <c r="I56" s="5"/>
      <c r="J56" s="8">
        <v>22.965879233333336</v>
      </c>
      <c r="K56" s="5">
        <v>1.9138232694444446</v>
      </c>
      <c r="L56" s="5">
        <f>J56*K56</f>
        <v>43.95263408000428</v>
      </c>
      <c r="M56" s="5">
        <f>J56*0.9144</f>
        <v>20.99999997096</v>
      </c>
      <c r="N56" s="5">
        <f>K56*0.9144</f>
        <v>1.74999999758</v>
      </c>
      <c r="O56" s="5">
        <f>M56*N56</f>
        <v>36.74999989836</v>
      </c>
      <c r="P56" s="5">
        <v>53.18181818181818</v>
      </c>
      <c r="Q56" s="5">
        <v>54.83236172841909</v>
      </c>
      <c r="R56" s="5">
        <f>Q56*0.45359237</f>
        <v>24.87154090909091</v>
      </c>
      <c r="S56" s="5">
        <v>0.71485351466813</v>
      </c>
      <c r="T56" s="5">
        <v>1.2475330062951655</v>
      </c>
      <c r="U56" s="5">
        <f>(R56/O56)*1000</f>
        <v>676.7766252483941</v>
      </c>
    </row>
    <row r="57" spans="1:21" ht="12.75">
      <c r="A57" s="2">
        <v>1523</v>
      </c>
      <c r="B57" s="2">
        <v>1546</v>
      </c>
      <c r="C57" t="s">
        <v>59</v>
      </c>
      <c r="D57" t="s">
        <v>15</v>
      </c>
      <c r="E57" s="5">
        <v>30</v>
      </c>
      <c r="F57" s="5">
        <v>8.5</v>
      </c>
      <c r="G57" s="5">
        <v>63.75</v>
      </c>
      <c r="H57" s="5"/>
      <c r="I57" s="5"/>
      <c r="J57" s="8">
        <v>22.965879233333336</v>
      </c>
      <c r="K57" s="5">
        <v>1.6267497790277778</v>
      </c>
      <c r="L57" s="5">
        <f>J57*K57</f>
        <v>37.35973896800363</v>
      </c>
      <c r="M57" s="5">
        <f>J57*0.9144</f>
        <v>20.99999997096</v>
      </c>
      <c r="N57" s="5">
        <f>K57*0.9144</f>
        <v>1.4874999979430001</v>
      </c>
      <c r="O57" s="5">
        <f>M57*N57</f>
        <v>31.237499913606005</v>
      </c>
      <c r="P57" s="5">
        <v>50</v>
      </c>
      <c r="Q57" s="5">
        <v>51.13622171378235</v>
      </c>
      <c r="R57" s="5">
        <f>Q57*0.45359237</f>
        <v>23.194999999999997</v>
      </c>
      <c r="S57" s="5">
        <v>0.7843137254901961</v>
      </c>
      <c r="T57" s="5">
        <v>1.3687521146113317</v>
      </c>
      <c r="U57" s="5">
        <f>(R57/O57)*1000</f>
        <v>742.5370168595674</v>
      </c>
    </row>
    <row r="58" spans="1:21" ht="12.75">
      <c r="A58" s="2">
        <v>1539</v>
      </c>
      <c r="B58" s="2"/>
      <c r="C58" t="s">
        <v>83</v>
      </c>
      <c r="D58" t="s">
        <v>61</v>
      </c>
      <c r="E58" s="5">
        <v>30</v>
      </c>
      <c r="F58" s="5">
        <v>8.5</v>
      </c>
      <c r="G58" s="5">
        <v>63.75</v>
      </c>
      <c r="H58" s="5"/>
      <c r="I58" s="5"/>
      <c r="J58" s="8">
        <v>22.965879233333336</v>
      </c>
      <c r="K58" s="5">
        <v>1.6267497790277778</v>
      </c>
      <c r="L58" s="5">
        <f>J58*K58</f>
        <v>37.35973896800363</v>
      </c>
      <c r="M58" s="5">
        <f>J58*0.9144</f>
        <v>20.99999997096</v>
      </c>
      <c r="N58" s="5">
        <f>K58*0.9144</f>
        <v>1.4874999979430001</v>
      </c>
      <c r="O58" s="5">
        <f>M58*N58</f>
        <v>31.237499913606005</v>
      </c>
      <c r="P58" s="5">
        <v>48</v>
      </c>
      <c r="Q58" s="5">
        <v>49.09077284523106</v>
      </c>
      <c r="R58" s="5">
        <f>Q58*0.45359237</f>
        <v>22.2672</v>
      </c>
      <c r="S58" s="5">
        <v>0.7529411764705882</v>
      </c>
      <c r="T58" s="5">
        <v>1.3140020300268787</v>
      </c>
      <c r="U58" s="5">
        <f>(R58/O58)*1000</f>
        <v>712.8355361851848</v>
      </c>
    </row>
    <row r="59" spans="1:21" ht="12.75">
      <c r="A59" s="2">
        <v>1544</v>
      </c>
      <c r="B59" s="2"/>
      <c r="C59" t="s">
        <v>21</v>
      </c>
      <c r="D59" t="s">
        <v>8</v>
      </c>
      <c r="E59" s="5">
        <v>30</v>
      </c>
      <c r="F59" s="5">
        <v>8.5</v>
      </c>
      <c r="G59" s="5">
        <v>63.75</v>
      </c>
      <c r="H59" s="5"/>
      <c r="I59" s="5"/>
      <c r="J59" s="8">
        <v>22.965879233333336</v>
      </c>
      <c r="K59" s="5">
        <v>1.6267497790277778</v>
      </c>
      <c r="L59" s="5">
        <f>J59*K59</f>
        <v>37.35973896800363</v>
      </c>
      <c r="M59" s="5">
        <f>J59*0.9144</f>
        <v>20.99999997096</v>
      </c>
      <c r="N59" s="5">
        <f>K59*0.9144</f>
        <v>1.4874999979430001</v>
      </c>
      <c r="O59" s="5">
        <f>M59*N59</f>
        <v>31.237499913606005</v>
      </c>
      <c r="P59" s="5">
        <v>48</v>
      </c>
      <c r="Q59" s="5">
        <v>49.09077284523106</v>
      </c>
      <c r="R59" s="5">
        <f>Q59*0.45359237</f>
        <v>22.2672</v>
      </c>
      <c r="S59" s="5">
        <v>0.7529411764705882</v>
      </c>
      <c r="T59" s="5">
        <v>1.3140020300268787</v>
      </c>
      <c r="U59" s="5">
        <f>(R59/O59)*1000</f>
        <v>712.8355361851848</v>
      </c>
    </row>
    <row r="60" spans="1:21" ht="12.75">
      <c r="A60" s="2">
        <v>1544</v>
      </c>
      <c r="B60" s="2"/>
      <c r="C60" t="s">
        <v>63</v>
      </c>
      <c r="D60" t="s">
        <v>8</v>
      </c>
      <c r="E60" s="5">
        <v>30</v>
      </c>
      <c r="F60" s="5">
        <v>8.5</v>
      </c>
      <c r="G60" s="5">
        <v>63.75</v>
      </c>
      <c r="H60" s="5"/>
      <c r="I60" s="5"/>
      <c r="J60" s="8">
        <v>22.965879233333336</v>
      </c>
      <c r="K60" s="5">
        <v>1.6267497790277778</v>
      </c>
      <c r="L60" s="5">
        <f>J60*K60</f>
        <v>37.35973896800363</v>
      </c>
      <c r="M60" s="5">
        <f>J60*0.9144</f>
        <v>20.99999997096</v>
      </c>
      <c r="N60" s="5">
        <f>K60*0.9144</f>
        <v>1.4874999979430001</v>
      </c>
      <c r="O60" s="5">
        <f>M60*N60</f>
        <v>31.237499913606005</v>
      </c>
      <c r="P60" s="5">
        <v>44</v>
      </c>
      <c r="Q60" s="5">
        <v>44.999875108128464</v>
      </c>
      <c r="R60" s="5">
        <f>Q60*0.45359237</f>
        <v>20.411599999999996</v>
      </c>
      <c r="S60" s="5">
        <v>0.6901960784313725</v>
      </c>
      <c r="T60" s="5">
        <v>1.2045018608579718</v>
      </c>
      <c r="U60" s="5">
        <f>(R60/O60)*1000</f>
        <v>653.4325748364192</v>
      </c>
    </row>
    <row r="61" spans="1:21" ht="12.75">
      <c r="A61" s="2">
        <v>1544</v>
      </c>
      <c r="B61" s="2"/>
      <c r="C61" t="s">
        <v>54</v>
      </c>
      <c r="D61" t="s">
        <v>8</v>
      </c>
      <c r="E61" s="5">
        <v>30</v>
      </c>
      <c r="F61" s="5">
        <v>8</v>
      </c>
      <c r="G61" s="5">
        <v>60</v>
      </c>
      <c r="H61" s="5"/>
      <c r="I61" s="5"/>
      <c r="J61" s="8">
        <v>22.965879233333336</v>
      </c>
      <c r="K61" s="5">
        <v>1.5310586155555557</v>
      </c>
      <c r="L61" s="5">
        <f>J61*K61</f>
        <v>35.162107264003424</v>
      </c>
      <c r="M61" s="5">
        <f>J61*0.9144</f>
        <v>20.99999997096</v>
      </c>
      <c r="N61" s="5">
        <f>K61*0.9144</f>
        <v>1.399999998064</v>
      </c>
      <c r="O61" s="5">
        <f>M61*N61</f>
        <v>29.399999918688003</v>
      </c>
      <c r="P61" s="5">
        <v>40</v>
      </c>
      <c r="Q61" s="5">
        <v>40.90897737102588</v>
      </c>
      <c r="R61" s="5">
        <f>Q61*0.45359237</f>
        <v>18.555999999999997</v>
      </c>
      <c r="S61" s="5">
        <v>0.6666666666666666</v>
      </c>
      <c r="T61" s="5">
        <v>1.163439297419632</v>
      </c>
      <c r="U61" s="5">
        <f>(R61/O61)*1000</f>
        <v>631.1564643306323</v>
      </c>
    </row>
    <row r="62" spans="1:21" ht="12.75">
      <c r="A62" s="2">
        <v>1544</v>
      </c>
      <c r="B62" s="2"/>
      <c r="C62" t="s">
        <v>58</v>
      </c>
      <c r="D62" t="s">
        <v>8</v>
      </c>
      <c r="E62" s="5">
        <v>30</v>
      </c>
      <c r="F62" s="5">
        <v>8</v>
      </c>
      <c r="G62" s="5">
        <v>60</v>
      </c>
      <c r="H62" s="5"/>
      <c r="I62" s="5"/>
      <c r="J62" s="8">
        <v>22.965879233333336</v>
      </c>
      <c r="K62" s="5">
        <v>1.5310586155555557</v>
      </c>
      <c r="L62" s="5">
        <f>J62*K62</f>
        <v>35.162107264003424</v>
      </c>
      <c r="M62" s="5">
        <f>J62*0.9144</f>
        <v>20.99999997096</v>
      </c>
      <c r="N62" s="5">
        <f>K62*0.9144</f>
        <v>1.399999998064</v>
      </c>
      <c r="O62" s="5">
        <f>M62*N62</f>
        <v>29.399999918688003</v>
      </c>
      <c r="P62" s="5">
        <v>38</v>
      </c>
      <c r="Q62" s="5">
        <v>38.86352850247459</v>
      </c>
      <c r="R62" s="5">
        <f>Q62*0.45359237</f>
        <v>17.6282</v>
      </c>
      <c r="S62" s="5">
        <v>0.6333333333333333</v>
      </c>
      <c r="T62" s="5">
        <v>1.1052673325486504</v>
      </c>
      <c r="U62" s="5">
        <f>(R62/O62)*1000</f>
        <v>599.5986411141008</v>
      </c>
    </row>
    <row r="63" spans="1:21" ht="12.75">
      <c r="A63" s="2">
        <v>1544</v>
      </c>
      <c r="B63" s="2"/>
      <c r="C63" s="4" t="s">
        <v>60</v>
      </c>
      <c r="D63" s="4" t="s">
        <v>71</v>
      </c>
      <c r="E63" s="5">
        <v>30</v>
      </c>
      <c r="F63" s="5">
        <v>10</v>
      </c>
      <c r="G63" s="5">
        <v>72.66137755102041</v>
      </c>
      <c r="H63" s="5"/>
      <c r="I63" s="5"/>
      <c r="J63" s="8">
        <v>22.605</v>
      </c>
      <c r="K63" s="5">
        <v>1.88375</v>
      </c>
      <c r="L63" s="5">
        <f>J63*K63</f>
        <v>42.58216875</v>
      </c>
      <c r="M63" s="5">
        <f>J63*0.9144</f>
        <v>20.670012</v>
      </c>
      <c r="N63" s="5">
        <f>K63*0.9144</f>
        <v>1.722501</v>
      </c>
      <c r="O63" s="5">
        <f>M63*N63</f>
        <v>35.604116340012</v>
      </c>
      <c r="P63" s="5">
        <v>58</v>
      </c>
      <c r="Q63" s="5">
        <v>60.001727983211005</v>
      </c>
      <c r="R63" s="5">
        <f>Q63*0.45359237</f>
        <v>27.216326000000002</v>
      </c>
      <c r="S63" s="5">
        <v>0.8074237105702033</v>
      </c>
      <c r="T63" s="5">
        <v>1.4090810718327023</v>
      </c>
      <c r="U63" s="5">
        <f>(R63/O63)*1000</f>
        <v>764.4151518911375</v>
      </c>
    </row>
    <row r="64" spans="1:21" ht="12.75">
      <c r="A64" s="2">
        <v>1544</v>
      </c>
      <c r="B64" s="2"/>
      <c r="C64" s="4" t="s">
        <v>2</v>
      </c>
      <c r="D64" s="4" t="s">
        <v>71</v>
      </c>
      <c r="E64" s="5">
        <v>30</v>
      </c>
      <c r="F64" s="5">
        <v>9.5</v>
      </c>
      <c r="G64" s="5">
        <v>69.02830867346938</v>
      </c>
      <c r="H64" s="5"/>
      <c r="I64" s="5"/>
      <c r="J64" s="8">
        <v>22.605</v>
      </c>
      <c r="K64" s="5">
        <v>1.7895625000000002</v>
      </c>
      <c r="L64" s="5">
        <f>J64*K64</f>
        <v>40.45306031250001</v>
      </c>
      <c r="M64" s="5">
        <f>J64*0.9144</f>
        <v>20.670012</v>
      </c>
      <c r="N64" s="5">
        <f>K64*0.9144</f>
        <v>1.6363759500000001</v>
      </c>
      <c r="O64" s="5">
        <f>M64*N64</f>
        <v>33.8239105230114</v>
      </c>
      <c r="P64" s="5">
        <v>58</v>
      </c>
      <c r="Q64" s="5">
        <v>60.001727983211005</v>
      </c>
      <c r="R64" s="5">
        <f>Q64*0.45359237</f>
        <v>27.216326000000002</v>
      </c>
      <c r="S64" s="5">
        <v>0.8499196953370562</v>
      </c>
      <c r="T64" s="5">
        <v>1.4832432335081076</v>
      </c>
      <c r="U64" s="5">
        <f>(R64/O64)*1000</f>
        <v>804.6475283064605</v>
      </c>
    </row>
    <row r="65" spans="1:21" ht="12.75">
      <c r="A65" s="2">
        <v>1544</v>
      </c>
      <c r="B65" s="2"/>
      <c r="C65" s="4" t="s">
        <v>112</v>
      </c>
      <c r="D65" s="4" t="s">
        <v>71</v>
      </c>
      <c r="E65" s="5">
        <v>30</v>
      </c>
      <c r="F65" s="5">
        <v>8</v>
      </c>
      <c r="G65" s="5">
        <v>58.12910204081633</v>
      </c>
      <c r="H65" s="5"/>
      <c r="I65" s="5"/>
      <c r="J65" s="8">
        <v>22.605</v>
      </c>
      <c r="K65" s="5">
        <v>1.5070000000000001</v>
      </c>
      <c r="L65" s="5">
        <f>J65*K65</f>
        <v>34.065735000000004</v>
      </c>
      <c r="M65" s="5">
        <f>J65*0.9144</f>
        <v>20.670012</v>
      </c>
      <c r="N65" s="5">
        <f>K65*0.9144</f>
        <v>1.3780008000000001</v>
      </c>
      <c r="O65" s="5">
        <f>M65*N65</f>
        <v>28.4832930720096</v>
      </c>
      <c r="P65" s="5">
        <v>58</v>
      </c>
      <c r="Q65" s="5">
        <v>60.001727983211005</v>
      </c>
      <c r="R65" s="5">
        <f>Q65*0.45359237</f>
        <v>27.216326000000002</v>
      </c>
      <c r="S65" s="5">
        <v>1.0092796382127542</v>
      </c>
      <c r="T65" s="5">
        <v>1.7613513397908778</v>
      </c>
      <c r="U65" s="5">
        <f>(R65/O65)*1000</f>
        <v>955.5189398639218</v>
      </c>
    </row>
    <row r="66" spans="1:21" ht="12.75">
      <c r="A66" s="2">
        <v>1544</v>
      </c>
      <c r="B66" s="2"/>
      <c r="C66" s="4" t="s">
        <v>111</v>
      </c>
      <c r="D66" s="4" t="s">
        <v>71</v>
      </c>
      <c r="E66" s="5">
        <v>30</v>
      </c>
      <c r="F66" s="5">
        <v>8</v>
      </c>
      <c r="G66" s="5">
        <v>58.12910204081633</v>
      </c>
      <c r="H66" s="5"/>
      <c r="I66" s="5"/>
      <c r="J66" s="8">
        <v>22.605</v>
      </c>
      <c r="K66" s="5">
        <v>1.5070000000000001</v>
      </c>
      <c r="L66" s="5">
        <f>J66*K66</f>
        <v>34.065735000000004</v>
      </c>
      <c r="M66" s="5">
        <f>J66*0.9144</f>
        <v>20.670012</v>
      </c>
      <c r="N66" s="5">
        <f>K66*0.9144</f>
        <v>1.3780008000000001</v>
      </c>
      <c r="O66" s="5">
        <f>M66*N66</f>
        <v>28.4832930720096</v>
      </c>
      <c r="P66" s="5">
        <v>58</v>
      </c>
      <c r="Q66" s="5">
        <v>60.001727983211005</v>
      </c>
      <c r="R66" s="5">
        <f>Q66*0.45359237</f>
        <v>27.216326000000002</v>
      </c>
      <c r="S66" s="5">
        <v>1.0092796382127542</v>
      </c>
      <c r="T66" s="5">
        <v>1.7613513397908778</v>
      </c>
      <c r="U66" s="5">
        <f>(R66/O66)*1000</f>
        <v>955.5189398639218</v>
      </c>
    </row>
    <row r="67" spans="1:21" ht="12.75">
      <c r="A67" s="2">
        <v>1544</v>
      </c>
      <c r="B67" s="2"/>
      <c r="C67" s="4" t="s">
        <v>110</v>
      </c>
      <c r="D67" s="4" t="s">
        <v>71</v>
      </c>
      <c r="E67" s="5">
        <v>30</v>
      </c>
      <c r="F67" s="5">
        <v>8</v>
      </c>
      <c r="G67" s="5">
        <v>58.12910204081633</v>
      </c>
      <c r="H67" s="5"/>
      <c r="I67" s="5"/>
      <c r="J67" s="8">
        <v>22.605</v>
      </c>
      <c r="K67" s="5">
        <v>1.5070000000000001</v>
      </c>
      <c r="L67" s="5">
        <f>J67*K67</f>
        <v>34.065735000000004</v>
      </c>
      <c r="M67" s="5">
        <f>J67*0.9144</f>
        <v>20.670012</v>
      </c>
      <c r="N67" s="5">
        <f>K67*0.9144</f>
        <v>1.3780008000000001</v>
      </c>
      <c r="O67" s="5">
        <f>M67*N67</f>
        <v>28.4832930720096</v>
      </c>
      <c r="P67" s="5">
        <v>58</v>
      </c>
      <c r="Q67" s="5">
        <v>60.001727983211005</v>
      </c>
      <c r="R67" s="5">
        <f>Q67*0.45359237</f>
        <v>27.216326000000002</v>
      </c>
      <c r="S67" s="5">
        <v>1.0092796382127542</v>
      </c>
      <c r="T67" s="5">
        <v>1.7613513397908778</v>
      </c>
      <c r="U67" s="5">
        <f>(R67/O67)*1000</f>
        <v>955.5189398639218</v>
      </c>
    </row>
    <row r="68" spans="1:21" ht="12.75">
      <c r="A68" s="2">
        <v>1552</v>
      </c>
      <c r="B68" s="2">
        <v>1552</v>
      </c>
      <c r="C68" t="s">
        <v>91</v>
      </c>
      <c r="D68" t="s">
        <v>103</v>
      </c>
      <c r="E68" s="5">
        <v>31.350857186210902</v>
      </c>
      <c r="F68" s="5">
        <v>9.144000012644845</v>
      </c>
      <c r="G68" s="5">
        <v>71.66805962678481</v>
      </c>
      <c r="H68" s="5">
        <v>24</v>
      </c>
      <c r="I68" s="5">
        <v>1.75</v>
      </c>
      <c r="J68" s="10">
        <f>H68*(37/36)</f>
        <v>24.666666666666664</v>
      </c>
      <c r="K68" s="5">
        <f>I68*(37/36)</f>
        <v>1.798611111111111</v>
      </c>
      <c r="L68" s="5">
        <f>J68*K68</f>
        <v>44.36574074074073</v>
      </c>
      <c r="M68" s="5">
        <f>J68*0.9144</f>
        <v>22.5552</v>
      </c>
      <c r="N68" s="5">
        <f>K68*0.9144</f>
        <v>1.6446499999999997</v>
      </c>
      <c r="O68" s="5">
        <f>M68*N68</f>
        <v>37.095409679999996</v>
      </c>
      <c r="P68" s="5">
        <v>64</v>
      </c>
      <c r="Q68" s="5">
        <v>64.0000888903841</v>
      </c>
      <c r="R68" s="5">
        <f>Q68*0.45359237</f>
        <v>29.029951999999998</v>
      </c>
      <c r="S68" s="5">
        <v>0.8731649593447467</v>
      </c>
      <c r="T68" s="5">
        <v>1.5238116402472406</v>
      </c>
      <c r="U68" s="5">
        <f>(R68/O68)*1000</f>
        <v>782.5753172811435</v>
      </c>
    </row>
    <row r="69" spans="1:21" ht="12.75">
      <c r="A69" s="2">
        <v>1552</v>
      </c>
      <c r="B69" s="2">
        <v>1552</v>
      </c>
      <c r="C69" t="s">
        <v>91</v>
      </c>
      <c r="D69" s="4" t="s">
        <v>113</v>
      </c>
      <c r="E69" s="5">
        <v>31.350857186210902</v>
      </c>
      <c r="F69" s="5">
        <v>9.144000012644845</v>
      </c>
      <c r="G69" s="5">
        <v>71.66805962678481</v>
      </c>
      <c r="H69" s="5">
        <v>24</v>
      </c>
      <c r="I69" s="5">
        <v>1.75</v>
      </c>
      <c r="J69" s="10">
        <f>H69*(37/36)</f>
        <v>24.666666666666664</v>
      </c>
      <c r="K69" s="5">
        <f>I69*(37/36)</f>
        <v>1.798611111111111</v>
      </c>
      <c r="L69" s="5">
        <f>J69*K69</f>
        <v>44.36574074074073</v>
      </c>
      <c r="M69" s="5">
        <f>J69*0.9144</f>
        <v>22.5552</v>
      </c>
      <c r="N69" s="5">
        <f>K69*0.9144</f>
        <v>1.6446499999999997</v>
      </c>
      <c r="O69" s="5">
        <f>M69*N69</f>
        <v>37.095409679999996</v>
      </c>
      <c r="P69" s="5">
        <v>64</v>
      </c>
      <c r="Q69" s="5">
        <v>64.0000888903841</v>
      </c>
      <c r="R69" s="5">
        <f>Q69*0.45359237</f>
        <v>29.029951999999998</v>
      </c>
      <c r="S69" s="5">
        <v>0.8731649593447467</v>
      </c>
      <c r="T69" s="5">
        <v>1.5238116402472406</v>
      </c>
      <c r="U69" s="5">
        <f>(R69/O69)*1000</f>
        <v>782.5753172811435</v>
      </c>
    </row>
    <row r="70" spans="1:21" ht="12.75">
      <c r="A70" s="2">
        <v>1552</v>
      </c>
      <c r="B70" s="2">
        <v>1552</v>
      </c>
      <c r="C70" t="s">
        <v>70</v>
      </c>
      <c r="D70" t="s">
        <v>114</v>
      </c>
      <c r="E70" s="5">
        <v>39.18857148276363</v>
      </c>
      <c r="F70" s="5">
        <v>9.144000012644845</v>
      </c>
      <c r="G70" s="5">
        <v>89.585074533481</v>
      </c>
      <c r="H70" s="5">
        <v>30</v>
      </c>
      <c r="I70" s="5">
        <v>1.75</v>
      </c>
      <c r="J70" s="10">
        <f>H70*(37/36)</f>
        <v>30.83333333333333</v>
      </c>
      <c r="K70" s="5">
        <f>I70*(37/36)</f>
        <v>1.798611111111111</v>
      </c>
      <c r="L70" s="5">
        <f>J70*K70</f>
        <v>55.45717592592591</v>
      </c>
      <c r="M70" s="5">
        <f>J70*0.9144</f>
        <v>28.193999999999996</v>
      </c>
      <c r="N70" s="5">
        <f>K70*0.9144</f>
        <v>1.6446499999999997</v>
      </c>
      <c r="O70" s="5">
        <f>M70*N70</f>
        <v>46.369262099999986</v>
      </c>
      <c r="P70" s="5">
        <v>84</v>
      </c>
      <c r="Q70" s="5">
        <v>84.00011666862915</v>
      </c>
      <c r="R70" s="5">
        <f>Q70*0.45359237</f>
        <v>38.101812</v>
      </c>
      <c r="S70" s="5">
        <v>0.9168232073119842</v>
      </c>
      <c r="T70" s="5">
        <v>1.6000022222596029</v>
      </c>
      <c r="U70" s="5">
        <f>(R70/O70)*1000</f>
        <v>821.7040831452009</v>
      </c>
    </row>
    <row r="71" spans="1:21" ht="12.75">
      <c r="A71" s="2">
        <v>1552</v>
      </c>
      <c r="B71" s="2">
        <v>1552</v>
      </c>
      <c r="C71" t="s">
        <v>69</v>
      </c>
      <c r="D71" t="s">
        <v>114</v>
      </c>
      <c r="E71" s="5">
        <v>39.18857148276363</v>
      </c>
      <c r="F71" s="5">
        <v>9.144000012644845</v>
      </c>
      <c r="G71" s="5">
        <v>89.585074533481</v>
      </c>
      <c r="H71" s="5">
        <v>30</v>
      </c>
      <c r="I71" s="5">
        <v>1.75</v>
      </c>
      <c r="J71" s="10">
        <f>H71*(37/36)</f>
        <v>30.83333333333333</v>
      </c>
      <c r="K71" s="5">
        <f>I71*(37/36)</f>
        <v>1.798611111111111</v>
      </c>
      <c r="L71" s="5">
        <f>J71*K71</f>
        <v>55.45717592592591</v>
      </c>
      <c r="M71" s="5">
        <f>J71*0.9144</f>
        <v>28.193999999999996</v>
      </c>
      <c r="N71" s="5">
        <f>K71*0.9144</f>
        <v>1.6446499999999997</v>
      </c>
      <c r="O71" s="5">
        <f>M71*N71</f>
        <v>46.369262099999986</v>
      </c>
      <c r="P71" s="5">
        <v>80</v>
      </c>
      <c r="Q71" s="5">
        <v>80.00011111298014</v>
      </c>
      <c r="R71" s="5">
        <f>Q71*0.45359237</f>
        <v>36.28744</v>
      </c>
      <c r="S71" s="5">
        <v>0.8731649593447467</v>
      </c>
      <c r="T71" s="5">
        <v>1.5238116402472406</v>
      </c>
      <c r="U71" s="5">
        <f>(R71/O71)*1000</f>
        <v>782.5753172811436</v>
      </c>
    </row>
    <row r="72" spans="1:21" ht="12.75">
      <c r="A72" s="2">
        <v>1552</v>
      </c>
      <c r="B72" s="2">
        <v>1552</v>
      </c>
      <c r="C72" t="s">
        <v>64</v>
      </c>
      <c r="D72" t="s">
        <v>24</v>
      </c>
      <c r="E72" s="5">
        <v>23.513142889658177</v>
      </c>
      <c r="F72" s="5">
        <v>5.225142864368483</v>
      </c>
      <c r="G72" s="5">
        <v>30.71488269719349</v>
      </c>
      <c r="H72" s="5">
        <v>18</v>
      </c>
      <c r="I72" s="5">
        <v>1</v>
      </c>
      <c r="J72" s="10">
        <f>H72*(37/36)</f>
        <v>18.5</v>
      </c>
      <c r="K72" s="5">
        <f>I72*(37/36)</f>
        <v>1.0277777777777777</v>
      </c>
      <c r="L72" s="5">
        <f>J72*K72</f>
        <v>19.013888888888886</v>
      </c>
      <c r="M72" s="5">
        <f>J72*0.9144</f>
        <v>16.9164</v>
      </c>
      <c r="N72" s="5">
        <f>K72*0.9144</f>
        <v>0.9397999999999999</v>
      </c>
      <c r="O72" s="5">
        <f>M72*N72</f>
        <v>15.898032719999996</v>
      </c>
      <c r="P72" s="5">
        <v>23</v>
      </c>
      <c r="Q72" s="5">
        <v>23.00003194498179</v>
      </c>
      <c r="R72" s="5">
        <f>Q72*0.45359237</f>
        <v>10.432639</v>
      </c>
      <c r="S72" s="5">
        <v>0.7321852002838761</v>
      </c>
      <c r="T72" s="5">
        <v>1.2777795524989883</v>
      </c>
      <c r="U72" s="5">
        <f>(R72/O72)*1000</f>
        <v>656.2220108451256</v>
      </c>
    </row>
    <row r="73" spans="1:21" ht="12.75">
      <c r="A73" s="2">
        <v>1552</v>
      </c>
      <c r="B73" s="2">
        <v>1552</v>
      </c>
      <c r="C73" t="s">
        <v>13</v>
      </c>
      <c r="D73" t="s">
        <v>20</v>
      </c>
      <c r="E73" s="5">
        <v>15.675428593105451</v>
      </c>
      <c r="F73" s="5">
        <v>5.225142864368483</v>
      </c>
      <c r="G73" s="5">
        <v>20.47658846479566</v>
      </c>
      <c r="H73" s="5">
        <v>12</v>
      </c>
      <c r="I73" s="5">
        <v>1</v>
      </c>
      <c r="J73" s="10">
        <f>H73*(37/36)</f>
        <v>12.333333333333332</v>
      </c>
      <c r="K73" s="5">
        <f>I73*(37/36)</f>
        <v>1.0277777777777777</v>
      </c>
      <c r="L73" s="5">
        <f>J73*K73</f>
        <v>12.675925925925924</v>
      </c>
      <c r="M73" s="5">
        <f>J73*0.9144</f>
        <v>11.2776</v>
      </c>
      <c r="N73" s="5">
        <f>K73*0.9144</f>
        <v>0.9397999999999999</v>
      </c>
      <c r="O73" s="5">
        <f>M73*N73</f>
        <v>10.598688479999998</v>
      </c>
      <c r="P73" s="5">
        <v>14</v>
      </c>
      <c r="Q73" s="5">
        <v>14.000019444771524</v>
      </c>
      <c r="R73" s="5">
        <f>Q73*0.45359237</f>
        <v>6.350302</v>
      </c>
      <c r="S73" s="5">
        <v>0.6685169219983217</v>
      </c>
      <c r="T73" s="5">
        <v>1.1666682870642937</v>
      </c>
      <c r="U73" s="5">
        <f>(R73/O73)*1000</f>
        <v>599.1592272933756</v>
      </c>
    </row>
    <row r="74" spans="1:21" ht="12.75">
      <c r="A74" s="2">
        <v>1552</v>
      </c>
      <c r="B74" s="2">
        <v>1552</v>
      </c>
      <c r="C74" t="s">
        <v>102</v>
      </c>
      <c r="D74" t="s">
        <v>45</v>
      </c>
      <c r="E74" s="5">
        <v>23.513142889658177</v>
      </c>
      <c r="F74" s="5">
        <v>5.225142864368483</v>
      </c>
      <c r="G74" s="5">
        <v>30.71488269719349</v>
      </c>
      <c r="H74" s="5">
        <v>18</v>
      </c>
      <c r="I74" s="5">
        <v>1</v>
      </c>
      <c r="J74" s="10">
        <f>H74*(37/36)</f>
        <v>18.5</v>
      </c>
      <c r="K74" s="5">
        <f>I74*(37/36)</f>
        <v>1.0277777777777777</v>
      </c>
      <c r="L74" s="5">
        <f>J74*K74</f>
        <v>19.013888888888886</v>
      </c>
      <c r="M74" s="5">
        <f>J74*0.9144</f>
        <v>16.9164</v>
      </c>
      <c r="N74" s="5">
        <f>K74*0.9144</f>
        <v>0.9397999999999999</v>
      </c>
      <c r="O74" s="5">
        <f>M74*N74</f>
        <v>15.898032719999996</v>
      </c>
      <c r="P74" s="5">
        <v>24</v>
      </c>
      <c r="Q74" s="5">
        <v>24.00003333389404</v>
      </c>
      <c r="R74" s="5">
        <f>Q74*0.45359237</f>
        <v>10.886232</v>
      </c>
      <c r="S74" s="5">
        <v>0.7640193394266532</v>
      </c>
      <c r="T74" s="5">
        <v>1.3333351852163355</v>
      </c>
      <c r="U74" s="5">
        <f>(R74/O74)*1000</f>
        <v>684.7534026210008</v>
      </c>
    </row>
    <row r="75" spans="1:21" ht="12.75">
      <c r="A75" s="2">
        <v>1552</v>
      </c>
      <c r="B75" s="2">
        <v>1552</v>
      </c>
      <c r="C75" t="s">
        <v>96</v>
      </c>
      <c r="D75" t="s">
        <v>45</v>
      </c>
      <c r="E75" s="5">
        <v>23.513142889658177</v>
      </c>
      <c r="F75" s="5">
        <v>5.225142864368483</v>
      </c>
      <c r="G75" s="5">
        <v>30.71488269719349</v>
      </c>
      <c r="H75" s="5">
        <v>18</v>
      </c>
      <c r="I75" s="5">
        <v>1</v>
      </c>
      <c r="J75" s="10">
        <f>H75*(37/36)</f>
        <v>18.5</v>
      </c>
      <c r="K75" s="5">
        <f>I75*(37/36)</f>
        <v>1.0277777777777777</v>
      </c>
      <c r="L75" s="5">
        <f>J75*K75</f>
        <v>19.013888888888886</v>
      </c>
      <c r="M75" s="5">
        <f>J75*0.9144</f>
        <v>16.9164</v>
      </c>
      <c r="N75" s="5">
        <f>K75*0.9144</f>
        <v>0.9397999999999999</v>
      </c>
      <c r="O75" s="5">
        <f>M75*N75</f>
        <v>15.898032719999996</v>
      </c>
      <c r="P75" s="5">
        <v>23</v>
      </c>
      <c r="Q75" s="5">
        <v>23.00003194498179</v>
      </c>
      <c r="R75" s="5">
        <f>Q75*0.45359237</f>
        <v>10.432639</v>
      </c>
      <c r="S75" s="5">
        <v>0.7321852002838761</v>
      </c>
      <c r="T75" s="5">
        <v>1.2777795524989883</v>
      </c>
      <c r="U75" s="5">
        <f>(R75/O75)*1000</f>
        <v>656.2220108451256</v>
      </c>
    </row>
    <row r="76" spans="1:21" ht="12.75">
      <c r="A76" s="2">
        <v>1552</v>
      </c>
      <c r="B76" s="2">
        <v>1552</v>
      </c>
      <c r="C76" t="s">
        <v>28</v>
      </c>
      <c r="D76" t="s">
        <v>106</v>
      </c>
      <c r="E76" s="5">
        <v>47.02628577931635</v>
      </c>
      <c r="F76" s="5">
        <v>3.918857148276363</v>
      </c>
      <c r="G76" s="5">
        <v>46.07232404579024</v>
      </c>
      <c r="H76" s="5">
        <v>36</v>
      </c>
      <c r="I76" s="5">
        <v>0.75</v>
      </c>
      <c r="J76" s="10">
        <f>H76*(37/36)</f>
        <v>37</v>
      </c>
      <c r="K76" s="5">
        <f>I76*(37/36)</f>
        <v>0.7708333333333333</v>
      </c>
      <c r="L76" s="5">
        <f>J76*K76</f>
        <v>28.520833333333332</v>
      </c>
      <c r="M76" s="5">
        <f>J76*0.9144</f>
        <v>33.8328</v>
      </c>
      <c r="N76" s="5">
        <f>K76*0.9144</f>
        <v>0.70485</v>
      </c>
      <c r="O76" s="5">
        <f>M76*N76</f>
        <v>23.847049079999998</v>
      </c>
      <c r="P76" s="5">
        <v>48</v>
      </c>
      <c r="Q76" s="5">
        <v>48.00006666778808</v>
      </c>
      <c r="R76" s="5">
        <f>Q76*0.45359237</f>
        <v>21.772464</v>
      </c>
      <c r="S76" s="5">
        <v>1.018692452568871</v>
      </c>
      <c r="T76" s="5">
        <v>1.7777802469551143</v>
      </c>
      <c r="U76" s="5">
        <f>(R76/O76)*1000</f>
        <v>913.0045368280007</v>
      </c>
    </row>
    <row r="77" spans="1:21" ht="12.75">
      <c r="A77" s="2"/>
      <c r="B77" s="2"/>
      <c r="E77" s="5"/>
      <c r="F77" s="5"/>
      <c r="G77" s="5"/>
      <c r="H77" s="5"/>
      <c r="I77" s="5"/>
      <c r="J77" s="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