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KortrijkA" sheetId="1" r:id="rId1"/>
  </sheets>
  <definedNames/>
  <calcPr fullCalcOnLoad="1"/>
</workbook>
</file>

<file path=xl/sharedStrings.xml><?xml version="1.0" encoding="utf-8"?>
<sst xmlns="http://schemas.openxmlformats.org/spreadsheetml/2006/main" count="928" uniqueCount="259">
  <si>
    <t>(ns)</t>
  </si>
  <si>
    <t>?</t>
  </si>
  <si>
    <t>[731]</t>
  </si>
  <si>
    <t>05-jan-1406</t>
  </si>
  <si>
    <t>05-jan-1407</t>
  </si>
  <si>
    <t>05-jan-1408</t>
  </si>
  <si>
    <t>05-jan-1409</t>
  </si>
  <si>
    <t>05-jan-1410</t>
  </si>
  <si>
    <t>05-jan-1411</t>
  </si>
  <si>
    <t>05-jan-1412</t>
  </si>
  <si>
    <t>05-jan-1413</t>
  </si>
  <si>
    <t>05-jan-1414</t>
  </si>
  <si>
    <t>05-jan-1415</t>
  </si>
  <si>
    <t>05-jan-1416</t>
  </si>
  <si>
    <t>05-jan-1417</t>
  </si>
  <si>
    <t>05-jan-1418</t>
  </si>
  <si>
    <t>05-jan-1419</t>
  </si>
  <si>
    <t>05-jan-1420</t>
  </si>
  <si>
    <t>05-jan-1421</t>
  </si>
  <si>
    <t>05-jan-1422</t>
  </si>
  <si>
    <t>05-jan-1424</t>
  </si>
  <si>
    <t>05-jan-1425</t>
  </si>
  <si>
    <t>05-jan-1426</t>
  </si>
  <si>
    <t>05-jan-1427</t>
  </si>
  <si>
    <t>05-jan-1428</t>
  </si>
  <si>
    <t>05-jan-1429</t>
  </si>
  <si>
    <t>05-jan-1430</t>
  </si>
  <si>
    <t>05-jan-1431</t>
  </si>
  <si>
    <t>05-jan-1432</t>
  </si>
  <si>
    <t>05-jan-1433</t>
  </si>
  <si>
    <t>05-jan-1434</t>
  </si>
  <si>
    <t>05-jan-1435</t>
  </si>
  <si>
    <t>05-jan-1436</t>
  </si>
  <si>
    <t>05-jan-1437</t>
  </si>
  <si>
    <t>05-jan-1438</t>
  </si>
  <si>
    <t>05-jan-1439</t>
  </si>
  <si>
    <t>05-jan-1440</t>
  </si>
  <si>
    <t>05-jan-1441</t>
  </si>
  <si>
    <t>05-jan-1442</t>
  </si>
  <si>
    <t>05-jan-1443</t>
  </si>
  <si>
    <t>05-jan-1444</t>
  </si>
  <si>
    <t>05-jan-1445</t>
  </si>
  <si>
    <t>05-jan-1446</t>
  </si>
  <si>
    <t>05-jan-1447</t>
  </si>
  <si>
    <t>05-jan-1448</t>
  </si>
  <si>
    <t>05-jan-1449</t>
  </si>
  <si>
    <t>05-jan-1450</t>
  </si>
  <si>
    <t>05-jan-1451</t>
  </si>
  <si>
    <t>05-jan-1452</t>
  </si>
  <si>
    <t>05-jan-1453</t>
  </si>
  <si>
    <t>05-jan-1454</t>
  </si>
  <si>
    <t>05-jan-1455</t>
  </si>
  <si>
    <t>05-jan-1456</t>
  </si>
  <si>
    <t>05-jan-1457</t>
  </si>
  <si>
    <t>05-jan-1458</t>
  </si>
  <si>
    <t>05-jan-1459</t>
  </si>
  <si>
    <t>05-jan-1460</t>
  </si>
  <si>
    <t>05-jan-1461</t>
  </si>
  <si>
    <t>05-jan-1462</t>
  </si>
  <si>
    <t>05-jan-1463</t>
  </si>
  <si>
    <t>05-jan-1464</t>
  </si>
  <si>
    <t>05-jan-1465</t>
  </si>
  <si>
    <t>05-jan-1466</t>
  </si>
  <si>
    <t>05-jan-1467</t>
  </si>
  <si>
    <t>05-jan-1468</t>
  </si>
  <si>
    <t>05-jan-1469</t>
  </si>
  <si>
    <t>05-jan-1470</t>
  </si>
  <si>
    <t>05-jan-1472</t>
  </si>
  <si>
    <t>05-jan-1473</t>
  </si>
  <si>
    <t>05-jan-1474</t>
  </si>
  <si>
    <t>05-jan-1475</t>
  </si>
  <si>
    <t>05-jan-1476</t>
  </si>
  <si>
    <t>05-jan-1477</t>
  </si>
  <si>
    <t>05-jan-1478</t>
  </si>
  <si>
    <t>05-jan-1479</t>
  </si>
  <si>
    <t>05-jan-1480</t>
  </si>
  <si>
    <t>05-jan-1481</t>
  </si>
  <si>
    <t>05-jan-1482</t>
  </si>
  <si>
    <t>05-jan-1483</t>
  </si>
  <si>
    <t>05-jan-1484</t>
  </si>
  <si>
    <t>05-jan-1485</t>
  </si>
  <si>
    <t>05-jan-1486</t>
  </si>
  <si>
    <t>05-jan-1487</t>
  </si>
  <si>
    <t>05-jan-1488</t>
  </si>
  <si>
    <t>05-jan-1489</t>
  </si>
  <si>
    <t>05-jan-1490</t>
  </si>
  <si>
    <t>05-jan-1491</t>
  </si>
  <si>
    <t>05-jan-1492</t>
  </si>
  <si>
    <t>05-jan-1493</t>
  </si>
  <si>
    <t>05-jan-1494</t>
  </si>
  <si>
    <t>05-jan-1495</t>
  </si>
  <si>
    <t>05-jan-1496</t>
  </si>
  <si>
    <t>05-jan-1497</t>
  </si>
  <si>
    <t>05-jan-1498</t>
  </si>
  <si>
    <t>05-jan-1499</t>
  </si>
  <si>
    <t>05-jan-1500</t>
  </si>
  <si>
    <t>05-jan-1501</t>
  </si>
  <si>
    <t>06-jan-1397</t>
  </si>
  <si>
    <t>06-jan-1398</t>
  </si>
  <si>
    <t>06-jan-1405</t>
  </si>
  <si>
    <t>06-jan-1406</t>
  </si>
  <si>
    <t>06-jan-1407</t>
  </si>
  <si>
    <t>06-jan-1408</t>
  </si>
  <si>
    <t>06-jan-1409</t>
  </si>
  <si>
    <t>06-jan-1410</t>
  </si>
  <si>
    <t>06-jan-1411</t>
  </si>
  <si>
    <t>06-jan-1412</t>
  </si>
  <si>
    <t>06-jan-1413</t>
  </si>
  <si>
    <t>06-jan-1414</t>
  </si>
  <si>
    <t>06-jan-1415</t>
  </si>
  <si>
    <t>06-jan-1416</t>
  </si>
  <si>
    <t>06-jan-1417</t>
  </si>
  <si>
    <t>06-jan-1418</t>
  </si>
  <si>
    <t>06-jan-1419</t>
  </si>
  <si>
    <t>06-jan-1420</t>
  </si>
  <si>
    <t>06-jan-1421</t>
  </si>
  <si>
    <t>06-jan-1422</t>
  </si>
  <si>
    <t>06-jan-1423</t>
  </si>
  <si>
    <t>06-jan-1424</t>
  </si>
  <si>
    <t>06-jan-1425</t>
  </si>
  <si>
    <t>06-jan-1426</t>
  </si>
  <si>
    <t>06-jan-1427</t>
  </si>
  <si>
    <t>06-jan-1428</t>
  </si>
  <si>
    <t>06-jan-1429</t>
  </si>
  <si>
    <t>06-jan-1430</t>
  </si>
  <si>
    <t>06-jan-1431</t>
  </si>
  <si>
    <t>06-jan-1432</t>
  </si>
  <si>
    <t>06-jan-1433</t>
  </si>
  <si>
    <t>06-jan-1434</t>
  </si>
  <si>
    <t>06-jan-1435</t>
  </si>
  <si>
    <t>06-jan-1436</t>
  </si>
  <si>
    <t>06-jan-1437</t>
  </si>
  <si>
    <t>06-jan-1438</t>
  </si>
  <si>
    <t>06-jan-1439</t>
  </si>
  <si>
    <t>06-jan-1440</t>
  </si>
  <si>
    <t>06-jan-1441</t>
  </si>
  <si>
    <t>06-jan-1442</t>
  </si>
  <si>
    <t>06-jan-1443</t>
  </si>
  <si>
    <t>06-jan-1444</t>
  </si>
  <si>
    <t>06-jan-1445</t>
  </si>
  <si>
    <t>06-jan-1446</t>
  </si>
  <si>
    <t>06-jan-1447</t>
  </si>
  <si>
    <t>06-jan-1448</t>
  </si>
  <si>
    <t>06-jan-1449</t>
  </si>
  <si>
    <t>06-jan-1450</t>
  </si>
  <si>
    <t>06-jan-1451</t>
  </si>
  <si>
    <t>06-jan-1452</t>
  </si>
  <si>
    <t>06-jan-1453</t>
  </si>
  <si>
    <t>06-jan-1454</t>
  </si>
  <si>
    <t>06-jan-1455</t>
  </si>
  <si>
    <t>06-jan-1456</t>
  </si>
  <si>
    <t>06-jan-1457</t>
  </si>
  <si>
    <t>06-jan-1458</t>
  </si>
  <si>
    <t>06-jan-1459</t>
  </si>
  <si>
    <t>06-jan-1460</t>
  </si>
  <si>
    <t>06-jan-1461</t>
  </si>
  <si>
    <t>06-jan-1462</t>
  </si>
  <si>
    <t>06-jan-1463</t>
  </si>
  <si>
    <t>06-jan-1464</t>
  </si>
  <si>
    <t>06-jan-1465</t>
  </si>
  <si>
    <t>06-jan-1466</t>
  </si>
  <si>
    <t>06-jan-1467</t>
  </si>
  <si>
    <t>06-jan-1468</t>
  </si>
  <si>
    <t>06-jan-1469</t>
  </si>
  <si>
    <t>06-jan-1471</t>
  </si>
  <si>
    <t>06-jan-1472</t>
  </si>
  <si>
    <t>06-jan-1473</t>
  </si>
  <si>
    <t>06-jan-1474</t>
  </si>
  <si>
    <t>06-jan-1475</t>
  </si>
  <si>
    <t>06-jan-1476</t>
  </si>
  <si>
    <t>06-jan-1477</t>
  </si>
  <si>
    <t>06-jan-1478</t>
  </si>
  <si>
    <t>06-jan-1479</t>
  </si>
  <si>
    <t>06-jan-1480</t>
  </si>
  <si>
    <t>06-jan-1481</t>
  </si>
  <si>
    <t>06-jan-1482</t>
  </si>
  <si>
    <t>06-jan-1483</t>
  </si>
  <si>
    <t>06-jan-1484</t>
  </si>
  <si>
    <t>06-jan-1485</t>
  </si>
  <si>
    <t>06-jan-1486</t>
  </si>
  <si>
    <t>06-jan-1487</t>
  </si>
  <si>
    <t>06-jan-1488</t>
  </si>
  <si>
    <t>06-jan-1489</t>
  </si>
  <si>
    <t>06-jan-1490</t>
  </si>
  <si>
    <t>06-jan-1491</t>
  </si>
  <si>
    <t>06-jan-1492</t>
  </si>
  <si>
    <t>06-jan-1493</t>
  </si>
  <si>
    <t>06-jan-1494</t>
  </si>
  <si>
    <t>06-jan-1495</t>
  </si>
  <si>
    <t>06-jan-1496</t>
  </si>
  <si>
    <t>06-jan-1497</t>
  </si>
  <si>
    <t>06-jan-1498</t>
  </si>
  <si>
    <t>06-jan-1499</t>
  </si>
  <si>
    <t>06-jan-1500</t>
  </si>
  <si>
    <t>07-jan-1471</t>
  </si>
  <si>
    <t>08-jan-1470</t>
  </si>
  <si>
    <t>2 s + 3s5d</t>
  </si>
  <si>
    <t>733 (ms missing)</t>
  </si>
  <si>
    <t>734</t>
  </si>
  <si>
    <t>734 (ms missing)</t>
  </si>
  <si>
    <t>735</t>
  </si>
  <si>
    <t>736</t>
  </si>
  <si>
    <t>ARA</t>
  </si>
  <si>
    <t>bailliff, two proesste, 7 scepenen, 2 ontfanghers, pensionaris, clerk</t>
  </si>
  <si>
    <t>blue</t>
  </si>
  <si>
    <t>blue?</t>
  </si>
  <si>
    <t>cash payments only</t>
  </si>
  <si>
    <t>Cloth</t>
  </si>
  <si>
    <t>Cloth (gr)</t>
  </si>
  <si>
    <t>Cloths</t>
  </si>
  <si>
    <t>Colour</t>
  </si>
  <si>
    <t>d</t>
  </si>
  <si>
    <t>Date</t>
  </si>
  <si>
    <t>Date to</t>
  </si>
  <si>
    <t>dec lb</t>
  </si>
  <si>
    <t>each of 8 persons to have 6 ells</t>
  </si>
  <si>
    <t>ell in d gr</t>
  </si>
  <si>
    <t>ell in s gr</t>
  </si>
  <si>
    <t>Ells</t>
  </si>
  <si>
    <t>for 16 persons: 1 cloth each</t>
  </si>
  <si>
    <t>for 20 persons: 1 cloth each</t>
  </si>
  <si>
    <t>from</t>
  </si>
  <si>
    <t>gray</t>
  </si>
  <si>
    <t>groenen zaden</t>
  </si>
  <si>
    <t>if 27 ells</t>
  </si>
  <si>
    <t>Kortrijk</t>
  </si>
  <si>
    <t>laken</t>
  </si>
  <si>
    <t>lb</t>
  </si>
  <si>
    <t>lb groot</t>
  </si>
  <si>
    <t>Microfilm</t>
  </si>
  <si>
    <t>missing</t>
  </si>
  <si>
    <t>moreit</t>
  </si>
  <si>
    <t>nil</t>
  </si>
  <si>
    <t>no account</t>
  </si>
  <si>
    <t>no.</t>
  </si>
  <si>
    <t>No. of</t>
  </si>
  <si>
    <t>not given</t>
  </si>
  <si>
    <t>Number</t>
  </si>
  <si>
    <t>orange</t>
  </si>
  <si>
    <t>Origin of</t>
  </si>
  <si>
    <t>persche</t>
  </si>
  <si>
    <t>persons</t>
  </si>
  <si>
    <t>Price per</t>
  </si>
  <si>
    <t>Price/ell</t>
  </si>
  <si>
    <t>Prices of Kortrijk Woollen Cloths Purchased for Civic Officials</t>
  </si>
  <si>
    <t>red</t>
  </si>
  <si>
    <t>red-orange</t>
  </si>
  <si>
    <t>Rek no</t>
  </si>
  <si>
    <t>rose</t>
  </si>
  <si>
    <t>rose lakens</t>
  </si>
  <si>
    <t>scaerlaken</t>
  </si>
  <si>
    <t>sh</t>
  </si>
  <si>
    <t>to clothe 14 persons; one cloth each</t>
  </si>
  <si>
    <t>Type</t>
  </si>
  <si>
    <t>Value in</t>
  </si>
  <si>
    <t>Value in livres parisis</t>
  </si>
  <si>
    <t>voederlaken</t>
  </si>
  <si>
    <t>white</t>
  </si>
  <si>
    <t>Ypres</t>
  </si>
</sst>
</file>

<file path=xl/styles.xml><?xml version="1.0" encoding="utf-8"?>
<styleSheet xmlns="http://schemas.openxmlformats.org/spreadsheetml/2006/main">
  <numFmts count="7">
    <numFmt numFmtId="164" formatCode="[$$-409]\ #,##0.00"/>
    <numFmt numFmtId="165" formatCode="[$$-409]\ #,##0"/>
    <numFmt numFmtId="166" formatCode="#,##0.000"/>
    <numFmt numFmtId="167" formatCode="#,##0.000"/>
    <numFmt numFmtId="168" formatCode="0.000"/>
    <numFmt numFmtId="169" formatCode="0.000"/>
    <numFmt numFmtId="170" formatCode="#,##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27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166" fontId="0" fillId="0" borderId="0" xfId="0" applyAlignment="1">
      <alignment/>
    </xf>
    <xf numFmtId="166" fontId="3" fillId="0" borderId="0" xfId="0" applyAlignment="1">
      <alignment/>
    </xf>
    <xf numFmtId="168" fontId="0" fillId="0" borderId="0" xfId="0" applyAlignment="1">
      <alignment/>
    </xf>
    <xf numFmtId="168" fontId="3" fillId="0" borderId="0" xfId="0" applyAlignment="1">
      <alignment/>
    </xf>
    <xf numFmtId="166" fontId="0" fillId="0" borderId="0" xfId="0" applyAlignment="1">
      <alignment/>
    </xf>
    <xf numFmtId="2" fontId="0" fillId="0" borderId="0" xfId="0" applyAlignment="1">
      <alignment/>
    </xf>
    <xf numFmtId="2" fontId="3" fillId="0" borderId="0" xfId="0" applyAlignment="1">
      <alignment/>
    </xf>
    <xf numFmtId="0" fontId="3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Alignment="1">
      <alignment horizontal="left"/>
    </xf>
    <xf numFmtId="3" fontId="3" fillId="0" borderId="0" xfId="0" applyAlignment="1">
      <alignment horizontal="left"/>
    </xf>
    <xf numFmtId="3" fontId="0" fillId="0" borderId="0" xfId="0" applyAlignment="1">
      <alignment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14" fontId="3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 horizontal="right"/>
    </xf>
    <xf numFmtId="0" fontId="0" fillId="0" borderId="0" xfId="0" applyAlignment="1">
      <alignment horizontal="right"/>
    </xf>
    <xf numFmtId="0" fontId="3" fillId="0" borderId="0" xfId="0" applyAlignment="1">
      <alignment horizontal="right"/>
    </xf>
    <xf numFmtId="0" fontId="3" fillId="0" borderId="0" xfId="0" applyAlignment="1">
      <alignment horizontal="right"/>
    </xf>
    <xf numFmtId="0" fontId="0" fillId="0" borderId="0" xfId="0" applyAlignment="1">
      <alignment horizontal="right"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12"/>
  <sheetViews>
    <sheetView tabSelected="1" defaultGridColor="0" zoomScale="125" zoomScaleNormal="125" colorId="0" workbookViewId="0" topLeftCell="A1">
      <pane xSplit="1" ySplit="5" topLeftCell="B6" activePane="bottomRight" state="frozen"/>
      <selection pane="bottomRight" activeCell="B6" sqref="B6"/>
    </sheetView>
  </sheetViews>
  <sheetFormatPr defaultColWidth="9.140625" defaultRowHeight="12.75"/>
  <cols>
    <col min="1" max="1" width="8.57421875" style="15" customWidth="1"/>
    <col min="2" max="3" width="11.57421875" style="1" customWidth="1"/>
    <col min="4" max="4" width="16.28125" style="24" customWidth="1"/>
    <col min="5" max="5" width="17.140625" style="0" customWidth="1"/>
    <col min="6" max="6" width="8.7109375" style="0" customWidth="1"/>
    <col min="7" max="7" width="6.8515625" style="0" customWidth="1"/>
    <col min="8" max="8" width="11.421875" style="0" customWidth="1"/>
    <col min="9" max="9" width="13.421875" style="0" customWidth="1"/>
    <col min="10" max="10" width="20.140625" style="0" customWidth="1"/>
    <col min="11" max="11" width="3.8515625" style="0" customWidth="1"/>
    <col min="12" max="12" width="2.8515625" style="0" customWidth="1"/>
    <col min="13" max="13" width="9.8515625" style="5" customWidth="1"/>
    <col min="14" max="14" width="8.7109375" style="7" customWidth="1"/>
    <col min="15" max="15" width="9.8515625" style="7" customWidth="1"/>
    <col min="16" max="16" width="10.00390625" style="0" customWidth="1"/>
    <col min="17" max="17" width="9.57421875" style="10" customWidth="1"/>
    <col min="18" max="18" width="8.7109375" style="5" customWidth="1"/>
    <col min="19" max="19" width="30.00390625" style="0" customWidth="1"/>
    <col min="20" max="20" width="61.00390625" style="0" customWidth="1"/>
  </cols>
  <sheetData>
    <row r="1" ht="12.75">
      <c r="E1" s="24" t="s">
        <v>244</v>
      </c>
    </row>
    <row r="2" ht="12.75">
      <c r="D2" s="24"/>
    </row>
    <row r="3" spans="1:18" ht="12.75">
      <c r="A3" s="15" t="s">
        <v>202</v>
      </c>
      <c r="B3" s="1" t="s">
        <v>212</v>
      </c>
      <c r="C3" s="1" t="s">
        <v>213</v>
      </c>
      <c r="D3" s="24" t="s">
        <v>229</v>
      </c>
      <c r="E3" s="1" t="s">
        <v>239</v>
      </c>
      <c r="F3" s="1" t="s">
        <v>237</v>
      </c>
      <c r="G3" s="1" t="s">
        <v>235</v>
      </c>
      <c r="H3" s="1" t="s">
        <v>253</v>
      </c>
      <c r="I3" s="1" t="s">
        <v>210</v>
      </c>
      <c r="J3" s="1" t="s">
        <v>255</v>
      </c>
      <c r="K3" s="1"/>
      <c r="L3" s="1"/>
      <c r="M3" s="6"/>
      <c r="N3" s="8" t="s">
        <v>254</v>
      </c>
      <c r="O3" s="8" t="s">
        <v>242</v>
      </c>
      <c r="P3" s="1" t="s">
        <v>242</v>
      </c>
      <c r="Q3" s="11" t="s">
        <v>242</v>
      </c>
      <c r="R3" s="6" t="s">
        <v>243</v>
      </c>
    </row>
    <row r="4" spans="1:18" ht="12.75">
      <c r="A4" s="15" t="s">
        <v>247</v>
      </c>
      <c r="B4" s="1" t="s">
        <v>221</v>
      </c>
      <c r="C4" s="1" t="s">
        <v>0</v>
      </c>
      <c r="D4" s="24" t="s">
        <v>234</v>
      </c>
      <c r="E4" s="1" t="s">
        <v>207</v>
      </c>
      <c r="F4" s="1" t="s">
        <v>209</v>
      </c>
      <c r="G4" s="1" t="s">
        <v>218</v>
      </c>
      <c r="H4" s="1"/>
      <c r="I4" s="1"/>
      <c r="J4" s="1" t="s">
        <v>227</v>
      </c>
      <c r="K4" s="1" t="s">
        <v>251</v>
      </c>
      <c r="L4" s="1" t="s">
        <v>211</v>
      </c>
      <c r="M4" s="6" t="s">
        <v>214</v>
      </c>
      <c r="N4" s="8" t="s">
        <v>228</v>
      </c>
      <c r="O4" s="8" t="s">
        <v>208</v>
      </c>
      <c r="P4" s="1" t="s">
        <v>217</v>
      </c>
      <c r="Q4" s="11" t="s">
        <v>216</v>
      </c>
      <c r="R4" s="6" t="s">
        <v>224</v>
      </c>
    </row>
    <row r="5" spans="1:18" ht="12.75">
      <c r="A5" s="15"/>
      <c r="B5" s="1"/>
      <c r="C5" s="1"/>
      <c r="D5" s="24"/>
      <c r="M5" s="5"/>
      <c r="N5" s="7"/>
      <c r="O5" s="7"/>
      <c r="R5" s="5"/>
    </row>
    <row r="6" spans="1:18" ht="12.75">
      <c r="A6" s="15">
        <v>33151</v>
      </c>
      <c r="B6" s="2" t="s">
        <v>97</v>
      </c>
      <c r="C6" s="2" t="s">
        <v>98</v>
      </c>
      <c r="D6" s="24">
        <v>729</v>
      </c>
      <c r="E6" t="s">
        <v>258</v>
      </c>
      <c r="F6">
        <v>2</v>
      </c>
      <c r="G6">
        <v>16</v>
      </c>
      <c r="H6" t="s">
        <v>250</v>
      </c>
      <c r="I6" t="s">
        <v>240</v>
      </c>
      <c r="J6">
        <v>300</v>
      </c>
      <c r="K6">
        <v>4</v>
      </c>
      <c r="L6">
        <v>0</v>
      </c>
      <c r="M6" s="9">
        <f>J6+(K6/20)+(L6/240)</f>
        <v>300.2</v>
      </c>
      <c r="N6" s="7">
        <f>M6/12</f>
        <v>25.016666666666666</v>
      </c>
      <c r="O6" s="7">
        <f>N6/F6</f>
        <v>12.508333333333333</v>
      </c>
      <c r="P6">
        <v>6.6666</v>
      </c>
      <c r="R6" s="5"/>
    </row>
    <row r="7" spans="1:18" ht="12.75">
      <c r="A7" s="15"/>
      <c r="B7" s="1"/>
      <c r="C7" s="1"/>
      <c r="D7" s="24"/>
      <c r="E7" t="s">
        <v>258</v>
      </c>
      <c r="F7">
        <v>2</v>
      </c>
      <c r="G7">
        <v>5</v>
      </c>
      <c r="H7" t="s">
        <v>226</v>
      </c>
      <c r="I7" t="s">
        <v>223</v>
      </c>
      <c r="J7">
        <v>132</v>
      </c>
      <c r="K7">
        <v>13</v>
      </c>
      <c r="L7">
        <v>0</v>
      </c>
      <c r="M7" s="9">
        <f>J7+(K7/20)+(L7/240)</f>
        <v>132.65</v>
      </c>
      <c r="N7" s="7">
        <f>M7/12</f>
        <v>11.054166666666667</v>
      </c>
      <c r="O7" s="7">
        <f>N7/F7</f>
        <v>5.527083333333334</v>
      </c>
      <c r="P7" t="s">
        <v>196</v>
      </c>
      <c r="R7" s="5"/>
    </row>
    <row r="8" spans="1:18" ht="12.75">
      <c r="A8" s="15"/>
      <c r="B8" s="1"/>
      <c r="C8" s="1"/>
      <c r="D8" s="24"/>
      <c r="M8" s="5"/>
      <c r="N8" s="7"/>
      <c r="O8" s="7"/>
      <c r="R8" s="5"/>
    </row>
    <row r="9" spans="1:18" ht="12.75">
      <c r="A9" s="15">
        <v>33156</v>
      </c>
      <c r="B9" s="2" t="s">
        <v>99</v>
      </c>
      <c r="C9" s="2" t="s">
        <v>3</v>
      </c>
      <c r="D9" s="24">
        <v>730</v>
      </c>
      <c r="E9" t="s">
        <v>225</v>
      </c>
      <c r="F9">
        <v>4</v>
      </c>
      <c r="H9" t="s">
        <v>226</v>
      </c>
      <c r="I9" t="s">
        <v>204</v>
      </c>
      <c r="J9">
        <v>192</v>
      </c>
      <c r="K9">
        <v>0</v>
      </c>
      <c r="L9">
        <v>0</v>
      </c>
      <c r="M9" s="9">
        <f>J9+(K9/20)+(L9/240)</f>
        <v>192</v>
      </c>
      <c r="N9" s="7">
        <f>M9/12</f>
        <v>16</v>
      </c>
      <c r="O9" s="7">
        <f>N9/F9</f>
        <v>4</v>
      </c>
      <c r="R9" s="5">
        <f>O9*240/27</f>
        <v>35.55555555555556</v>
      </c>
    </row>
    <row r="10" spans="1:18" ht="12.75">
      <c r="A10" s="15">
        <v>33156</v>
      </c>
      <c r="B10" s="2" t="s">
        <v>99</v>
      </c>
      <c r="C10" s="1"/>
      <c r="D10" s="24"/>
      <c r="E10" t="s">
        <v>225</v>
      </c>
      <c r="F10">
        <v>4</v>
      </c>
      <c r="H10" t="s">
        <v>226</v>
      </c>
      <c r="I10" t="s">
        <v>204</v>
      </c>
      <c r="J10">
        <v>192</v>
      </c>
      <c r="K10">
        <v>0</v>
      </c>
      <c r="L10">
        <v>0</v>
      </c>
      <c r="M10" s="9">
        <f>J10+(K10/20)+(L10/240)</f>
        <v>192</v>
      </c>
      <c r="N10" s="7">
        <f>M10/12</f>
        <v>16</v>
      </c>
      <c r="O10" s="7">
        <f>N10/F10</f>
        <v>4</v>
      </c>
      <c r="R10" s="5">
        <f>O10*240/27</f>
        <v>35.55555555555556</v>
      </c>
    </row>
    <row r="11" spans="1:18" ht="12.75">
      <c r="A11" s="15">
        <v>33156</v>
      </c>
      <c r="B11" s="2" t="s">
        <v>99</v>
      </c>
      <c r="C11" s="1"/>
      <c r="D11" s="24"/>
      <c r="E11" t="s">
        <v>225</v>
      </c>
      <c r="F11">
        <v>5</v>
      </c>
      <c r="H11" t="s">
        <v>226</v>
      </c>
      <c r="I11" t="s">
        <v>204</v>
      </c>
      <c r="J11">
        <v>240</v>
      </c>
      <c r="K11">
        <v>0</v>
      </c>
      <c r="L11">
        <v>0</v>
      </c>
      <c r="M11" s="9">
        <f>J11+(K11/20)+(L11/240)</f>
        <v>240</v>
      </c>
      <c r="N11" s="7">
        <f>M11/12</f>
        <v>20</v>
      </c>
      <c r="O11" s="7">
        <f>N11/F11</f>
        <v>4</v>
      </c>
      <c r="R11" s="5">
        <f>O11*240/27</f>
        <v>35.55555555555556</v>
      </c>
    </row>
    <row r="12" spans="1:18" ht="12.75">
      <c r="A12" s="15">
        <v>33156</v>
      </c>
      <c r="B12" s="2" t="s">
        <v>99</v>
      </c>
      <c r="C12" s="1"/>
      <c r="D12" s="24"/>
      <c r="E12" t="s">
        <v>225</v>
      </c>
      <c r="G12">
        <v>7</v>
      </c>
      <c r="H12" t="s">
        <v>226</v>
      </c>
      <c r="I12" t="s">
        <v>204</v>
      </c>
      <c r="J12">
        <v>11</v>
      </c>
      <c r="K12">
        <v>18</v>
      </c>
      <c r="L12">
        <v>0</v>
      </c>
      <c r="M12" s="9">
        <f>J12+(K12/20)+(L12/240)</f>
        <v>11.9</v>
      </c>
      <c r="N12" s="7">
        <f>M12/12</f>
        <v>0.9916666666666667</v>
      </c>
      <c r="O12" s="7">
        <f>(27/G12)*N12</f>
        <v>3.825</v>
      </c>
      <c r="P12" s="7">
        <f>(N12*20)/G12</f>
        <v>2.8333333333333335</v>
      </c>
      <c r="Q12" s="10">
        <f>P12*12</f>
        <v>34</v>
      </c>
      <c r="R12" s="5"/>
    </row>
    <row r="13" spans="1:18" ht="12.75">
      <c r="A13" s="15">
        <v>33156</v>
      </c>
      <c r="B13" s="2" t="s">
        <v>99</v>
      </c>
      <c r="C13" s="1"/>
      <c r="D13" s="24"/>
      <c r="E13" t="s">
        <v>225</v>
      </c>
      <c r="G13">
        <v>7</v>
      </c>
      <c r="H13" t="s">
        <v>226</v>
      </c>
      <c r="J13">
        <v>14</v>
      </c>
      <c r="K13">
        <v>0</v>
      </c>
      <c r="L13">
        <v>0</v>
      </c>
      <c r="M13" s="9">
        <f>J13+(K13/20)+(L13/240)</f>
        <v>14</v>
      </c>
      <c r="N13" s="7">
        <f>M13/12</f>
        <v>1.1666666666666667</v>
      </c>
      <c r="O13" s="7">
        <f>(27/G13)*N13</f>
        <v>4.5</v>
      </c>
      <c r="P13" s="7">
        <f>(N13*20)/G13</f>
        <v>3.3333333333333335</v>
      </c>
      <c r="Q13" s="10">
        <f>P13*12</f>
        <v>40</v>
      </c>
      <c r="R13" s="5"/>
    </row>
    <row r="14" spans="1:18" ht="12.75">
      <c r="A14" s="15">
        <v>33156</v>
      </c>
      <c r="B14" s="2" t="s">
        <v>99</v>
      </c>
      <c r="C14" s="1"/>
      <c r="D14" s="24"/>
      <c r="E14" t="s">
        <v>225</v>
      </c>
      <c r="G14">
        <v>6</v>
      </c>
      <c r="H14" t="s">
        <v>226</v>
      </c>
      <c r="I14" t="s">
        <v>222</v>
      </c>
      <c r="M14" s="9">
        <f>J14+(K14/20)+(L14/240)</f>
        <v>0</v>
      </c>
      <c r="N14" s="7">
        <f>M14/12</f>
        <v>0</v>
      </c>
      <c r="O14" s="7">
        <f>(27/G14)*N14</f>
        <v>0</v>
      </c>
      <c r="P14" s="7">
        <f>(N14*20)/G14</f>
        <v>0</v>
      </c>
      <c r="Q14" s="10">
        <v>18</v>
      </c>
      <c r="R14" s="5"/>
    </row>
    <row r="15" spans="1:18" ht="12.75">
      <c r="A15" s="15">
        <v>33156</v>
      </c>
      <c r="B15" s="2" t="s">
        <v>99</v>
      </c>
      <c r="C15" s="1"/>
      <c r="D15" s="24"/>
      <c r="E15" t="s">
        <v>225</v>
      </c>
      <c r="G15">
        <v>6</v>
      </c>
      <c r="H15" t="s">
        <v>256</v>
      </c>
      <c r="M15" s="9">
        <f>J15+(K15/20)+(L15/240)</f>
        <v>0</v>
      </c>
      <c r="N15" s="7">
        <f>M15/12</f>
        <v>0</v>
      </c>
      <c r="O15" s="7">
        <f>(27/G15)*N15</f>
        <v>0</v>
      </c>
      <c r="P15" s="7">
        <f>(N15*20)/G15</f>
        <v>0</v>
      </c>
      <c r="Q15" s="10">
        <v>12</v>
      </c>
      <c r="R15" s="5"/>
    </row>
    <row r="16" spans="1:18" ht="12.75">
      <c r="A16" s="15"/>
      <c r="B16" s="1"/>
      <c r="C16" s="1"/>
      <c r="D16" s="24"/>
      <c r="M16" s="9"/>
      <c r="N16" s="7"/>
      <c r="O16" s="7"/>
      <c r="P16" s="7"/>
      <c r="Q16" s="10"/>
      <c r="R16" s="5"/>
    </row>
    <row r="17" spans="1:18" ht="12.75">
      <c r="A17" s="15">
        <v>33157</v>
      </c>
      <c r="B17" s="2" t="s">
        <v>100</v>
      </c>
      <c r="C17" s="2" t="s">
        <v>4</v>
      </c>
      <c r="D17" s="24">
        <v>730</v>
      </c>
      <c r="E17" t="s">
        <v>225</v>
      </c>
      <c r="F17">
        <v>14</v>
      </c>
      <c r="H17" t="s">
        <v>226</v>
      </c>
      <c r="I17" t="s">
        <v>204</v>
      </c>
      <c r="J17">
        <v>705</v>
      </c>
      <c r="K17">
        <v>12</v>
      </c>
      <c r="L17">
        <v>0</v>
      </c>
      <c r="M17" s="9">
        <f>J17+(K17/20)+(L17/240)</f>
        <v>705.6</v>
      </c>
      <c r="N17" s="7">
        <f>M17/12</f>
        <v>58.800000000000004</v>
      </c>
      <c r="O17" s="7">
        <f>N17/F17</f>
        <v>4.2</v>
      </c>
      <c r="P17" s="7"/>
      <c r="Q17" s="10"/>
      <c r="R17" s="5">
        <f>O17*240/27</f>
        <v>37.333333333333336</v>
      </c>
    </row>
    <row r="18" spans="1:18" ht="12.75">
      <c r="A18" s="15">
        <v>33157</v>
      </c>
      <c r="B18" s="2" t="s">
        <v>100</v>
      </c>
      <c r="C18" s="1"/>
      <c r="D18" s="24"/>
      <c r="E18" t="s">
        <v>225</v>
      </c>
      <c r="F18">
        <v>2</v>
      </c>
      <c r="H18" t="s">
        <v>226</v>
      </c>
      <c r="J18">
        <v>73</v>
      </c>
      <c r="K18">
        <v>0</v>
      </c>
      <c r="L18">
        <v>0</v>
      </c>
      <c r="M18" s="9">
        <f>J18+(K18/20)+(L18/240)</f>
        <v>73</v>
      </c>
      <c r="N18" s="7">
        <f>M18/12</f>
        <v>6.083333333333333</v>
      </c>
      <c r="O18" s="7">
        <f>N18/F18</f>
        <v>3.0416666666666665</v>
      </c>
      <c r="P18" s="7"/>
      <c r="Q18" s="10"/>
      <c r="R18" s="5">
        <f>O18*240/27</f>
        <v>27.037037037037038</v>
      </c>
    </row>
    <row r="19" spans="1:18" ht="12.75">
      <c r="A19" s="15">
        <v>33157</v>
      </c>
      <c r="B19" s="2" t="s">
        <v>100</v>
      </c>
      <c r="C19" s="1"/>
      <c r="D19" s="24"/>
      <c r="E19" t="s">
        <v>225</v>
      </c>
      <c r="G19">
        <v>7</v>
      </c>
      <c r="H19" t="s">
        <v>226</v>
      </c>
      <c r="J19">
        <v>11</v>
      </c>
      <c r="K19">
        <v>18</v>
      </c>
      <c r="L19">
        <v>0</v>
      </c>
      <c r="M19" s="9">
        <f>J19+(K19/20)+(L19/240)</f>
        <v>11.9</v>
      </c>
      <c r="N19" s="7">
        <f>M19/12</f>
        <v>0.9916666666666667</v>
      </c>
      <c r="O19" s="7">
        <f>(27/G19)*N19</f>
        <v>3.825</v>
      </c>
      <c r="P19" s="7">
        <f>(N19*20)/G19</f>
        <v>2.8333333333333335</v>
      </c>
      <c r="Q19" s="10">
        <f>P19*12</f>
        <v>34</v>
      </c>
      <c r="R19" s="5"/>
    </row>
    <row r="20" spans="1:18" ht="12.75">
      <c r="A20" s="15">
        <v>33157</v>
      </c>
      <c r="B20" s="2" t="s">
        <v>100</v>
      </c>
      <c r="C20" s="1"/>
      <c r="D20" s="24"/>
      <c r="E20" t="s">
        <v>225</v>
      </c>
      <c r="G20">
        <v>7</v>
      </c>
      <c r="H20" t="s">
        <v>226</v>
      </c>
      <c r="J20">
        <v>14</v>
      </c>
      <c r="K20">
        <v>0</v>
      </c>
      <c r="L20">
        <v>0</v>
      </c>
      <c r="M20" s="9">
        <f>J20+(K20/20)+(L20/240)</f>
        <v>14</v>
      </c>
      <c r="N20" s="7">
        <f>M20/12</f>
        <v>1.1666666666666667</v>
      </c>
      <c r="O20" s="7">
        <f>(27/G20)*N20</f>
        <v>4.5</v>
      </c>
      <c r="P20" s="7">
        <f>(N20*20)/G20</f>
        <v>3.3333333333333335</v>
      </c>
      <c r="Q20" s="10">
        <f>P20*12</f>
        <v>40</v>
      </c>
      <c r="R20" s="5"/>
    </row>
    <row r="21" spans="1:18" ht="12.75">
      <c r="A21" s="15"/>
      <c r="B21" s="1"/>
      <c r="C21" s="1"/>
      <c r="D21" s="24"/>
      <c r="M21" s="9"/>
      <c r="N21" s="7"/>
      <c r="O21" s="7"/>
      <c r="P21" s="7"/>
      <c r="Q21" s="10"/>
      <c r="R21" s="5"/>
    </row>
    <row r="22" spans="1:18" ht="12.75">
      <c r="A22" s="15">
        <v>33158</v>
      </c>
      <c r="B22" s="2" t="s">
        <v>101</v>
      </c>
      <c r="C22" s="2" t="s">
        <v>5</v>
      </c>
      <c r="D22" s="24">
        <v>730</v>
      </c>
      <c r="E22" t="s">
        <v>225</v>
      </c>
      <c r="F22">
        <v>14</v>
      </c>
      <c r="H22" t="s">
        <v>226</v>
      </c>
      <c r="I22" t="s">
        <v>1</v>
      </c>
      <c r="J22">
        <v>756</v>
      </c>
      <c r="K22">
        <v>0</v>
      </c>
      <c r="L22">
        <v>0</v>
      </c>
      <c r="M22" s="9">
        <f>J22+(K22/20)+(L22/240)</f>
        <v>756</v>
      </c>
      <c r="N22" s="7">
        <f>M22/12</f>
        <v>63</v>
      </c>
      <c r="O22" s="7">
        <f>N22/F22</f>
        <v>4.5</v>
      </c>
      <c r="P22" s="7"/>
      <c r="Q22" s="10"/>
      <c r="R22" s="5">
        <f>O22*240/27</f>
        <v>40</v>
      </c>
    </row>
    <row r="23" spans="1:18" ht="12.75">
      <c r="A23" s="15">
        <v>33158</v>
      </c>
      <c r="B23" s="2" t="s">
        <v>101</v>
      </c>
      <c r="C23" s="1"/>
      <c r="D23" s="24"/>
      <c r="E23" t="s">
        <v>225</v>
      </c>
      <c r="G23">
        <v>7</v>
      </c>
      <c r="H23" t="s">
        <v>226</v>
      </c>
      <c r="I23" t="s">
        <v>1</v>
      </c>
      <c r="J23">
        <v>11</v>
      </c>
      <c r="K23">
        <v>18</v>
      </c>
      <c r="L23">
        <v>0</v>
      </c>
      <c r="M23" s="9">
        <f>J23+(K23/20)+(L23/240)</f>
        <v>11.9</v>
      </c>
      <c r="N23" s="7">
        <f>M23/12</f>
        <v>0.9916666666666667</v>
      </c>
      <c r="O23" s="7">
        <f>(27/G23)*N23</f>
        <v>3.825</v>
      </c>
      <c r="P23" s="7">
        <f>(N23*20)/G23</f>
        <v>2.8333333333333335</v>
      </c>
      <c r="Q23" s="10">
        <f>P23*12</f>
        <v>34</v>
      </c>
      <c r="R23" s="5"/>
    </row>
    <row r="24" spans="1:18" ht="12.75">
      <c r="A24" s="15">
        <v>33158</v>
      </c>
      <c r="B24" s="2" t="s">
        <v>101</v>
      </c>
      <c r="C24" s="1"/>
      <c r="D24" s="24"/>
      <c r="E24" t="s">
        <v>225</v>
      </c>
      <c r="F24">
        <v>2</v>
      </c>
      <c r="H24" t="s">
        <v>226</v>
      </c>
      <c r="I24" t="s">
        <v>1</v>
      </c>
      <c r="J24">
        <v>72</v>
      </c>
      <c r="K24">
        <v>0</v>
      </c>
      <c r="L24">
        <v>0</v>
      </c>
      <c r="M24" s="9">
        <f>J24+(K24/20)+(L24/240)</f>
        <v>72</v>
      </c>
      <c r="N24" s="7">
        <f>M24/12</f>
        <v>6</v>
      </c>
      <c r="O24" s="7">
        <f>N24/F24</f>
        <v>3</v>
      </c>
      <c r="P24" s="7"/>
      <c r="Q24" s="10"/>
      <c r="R24" s="5">
        <f>O24*240/27</f>
        <v>26.666666666666668</v>
      </c>
    </row>
    <row r="25" spans="1:18" ht="12.75">
      <c r="A25" s="15">
        <v>33158</v>
      </c>
      <c r="B25" s="2" t="s">
        <v>101</v>
      </c>
      <c r="C25" s="1"/>
      <c r="D25" s="24"/>
      <c r="E25" t="s">
        <v>225</v>
      </c>
      <c r="G25">
        <v>21</v>
      </c>
      <c r="H25" t="s">
        <v>226</v>
      </c>
      <c r="I25" t="s">
        <v>231</v>
      </c>
      <c r="J25">
        <v>29</v>
      </c>
      <c r="K25">
        <v>8</v>
      </c>
      <c r="L25">
        <v>0</v>
      </c>
      <c r="M25" s="9">
        <f>J25+(K25/20)+(L25/240)</f>
        <v>29.4</v>
      </c>
      <c r="N25" s="7">
        <f>M25/12</f>
        <v>2.4499999999999997</v>
      </c>
      <c r="O25" s="7">
        <f>(27/G25)*N25</f>
        <v>3.15</v>
      </c>
      <c r="P25" s="7">
        <f>(N25*20)/G25</f>
        <v>2.333333333333333</v>
      </c>
      <c r="Q25" s="10">
        <f>P25*12</f>
        <v>27.999999999999996</v>
      </c>
      <c r="R25" s="5"/>
    </row>
    <row r="26" spans="1:18" ht="12.75">
      <c r="A26" s="15">
        <v>33158</v>
      </c>
      <c r="B26" s="2" t="s">
        <v>101</v>
      </c>
      <c r="C26" s="1"/>
      <c r="D26" s="24"/>
      <c r="G26">
        <v>52</v>
      </c>
      <c r="H26" t="s">
        <v>226</v>
      </c>
      <c r="I26" t="s">
        <v>245</v>
      </c>
      <c r="J26">
        <v>52</v>
      </c>
      <c r="K26">
        <v>10</v>
      </c>
      <c r="L26">
        <v>0</v>
      </c>
      <c r="M26" s="9">
        <f>J26+(K26/20)+(L26/240)</f>
        <v>52.5</v>
      </c>
      <c r="N26" s="7">
        <f>M26/12</f>
        <v>4.375</v>
      </c>
      <c r="O26" s="7">
        <f>(27/G26)*N26</f>
        <v>2.2716346153846154</v>
      </c>
      <c r="P26" s="7">
        <f>(N26*20)/G26</f>
        <v>1.6826923076923077</v>
      </c>
      <c r="Q26" s="10">
        <f>P26*12</f>
        <v>20.192307692307693</v>
      </c>
      <c r="R26" s="5"/>
    </row>
    <row r="27" spans="1:18" ht="12.75">
      <c r="A27" s="15"/>
      <c r="B27" s="1"/>
      <c r="C27" s="1"/>
      <c r="D27" s="24"/>
      <c r="M27" s="5"/>
      <c r="N27" s="7"/>
      <c r="O27" s="7"/>
      <c r="Q27" s="10"/>
      <c r="R27" s="5"/>
    </row>
    <row r="28" spans="1:18" ht="12.75">
      <c r="A28" s="15">
        <v>33159</v>
      </c>
      <c r="B28" s="2" t="s">
        <v>102</v>
      </c>
      <c r="C28" s="2" t="s">
        <v>6</v>
      </c>
      <c r="D28" s="24">
        <v>730</v>
      </c>
      <c r="E28" t="s">
        <v>236</v>
      </c>
      <c r="M28" s="5"/>
      <c r="N28" s="7"/>
      <c r="O28" s="7"/>
      <c r="Q28" s="10"/>
      <c r="R28" s="5"/>
    </row>
    <row r="29" spans="1:18" ht="12.75">
      <c r="A29" s="15"/>
      <c r="B29" s="1"/>
      <c r="C29" s="1"/>
      <c r="D29" s="24"/>
      <c r="M29" s="5"/>
      <c r="N29" s="7"/>
      <c r="O29" s="7"/>
      <c r="Q29" s="10"/>
      <c r="R29" s="5"/>
    </row>
    <row r="30" spans="1:18" ht="12.75">
      <c r="A30" s="15" t="s">
        <v>230</v>
      </c>
      <c r="B30" s="2" t="s">
        <v>103</v>
      </c>
      <c r="C30" s="2" t="s">
        <v>7</v>
      </c>
      <c r="D30" s="24"/>
      <c r="M30" s="5"/>
      <c r="N30" s="7"/>
      <c r="O30" s="7"/>
      <c r="Q30" s="10"/>
      <c r="R30" s="5"/>
    </row>
    <row r="31" spans="1:18" ht="12.75">
      <c r="A31" s="15"/>
      <c r="B31" s="2"/>
      <c r="C31" s="2"/>
      <c r="D31" s="24"/>
      <c r="M31" s="5"/>
      <c r="N31" s="7"/>
      <c r="O31" s="7"/>
      <c r="Q31" s="10"/>
      <c r="R31" s="5"/>
    </row>
    <row r="32" spans="1:18" ht="12.75">
      <c r="A32" s="15" t="s">
        <v>230</v>
      </c>
      <c r="B32" s="2" t="s">
        <v>104</v>
      </c>
      <c r="C32" s="2" t="s">
        <v>8</v>
      </c>
      <c r="D32" s="24"/>
      <c r="M32" s="5"/>
      <c r="N32" s="7"/>
      <c r="O32" s="7"/>
      <c r="Q32" s="10"/>
      <c r="R32" s="5"/>
    </row>
    <row r="33" spans="1:18" ht="12.75">
      <c r="A33" s="15"/>
      <c r="B33" s="2"/>
      <c r="C33" s="2"/>
      <c r="D33" s="24"/>
      <c r="M33" s="5"/>
      <c r="N33" s="7"/>
      <c r="O33" s="7"/>
      <c r="Q33" s="10"/>
      <c r="R33" s="5"/>
    </row>
    <row r="34" spans="1:18" ht="12.75">
      <c r="A34" s="15" t="s">
        <v>230</v>
      </c>
      <c r="B34" s="2" t="s">
        <v>105</v>
      </c>
      <c r="C34" s="2" t="s">
        <v>9</v>
      </c>
      <c r="D34" s="24"/>
      <c r="M34" s="5"/>
      <c r="N34" s="7"/>
      <c r="O34" s="7"/>
      <c r="Q34" s="10"/>
      <c r="R34" s="5"/>
    </row>
    <row r="35" spans="1:18" ht="12.75">
      <c r="A35" s="15"/>
      <c r="B35" s="2"/>
      <c r="C35" s="2"/>
      <c r="D35" s="24"/>
      <c r="M35" s="5"/>
      <c r="N35" s="7"/>
      <c r="O35" s="7"/>
      <c r="Q35" s="10"/>
      <c r="R35" s="5"/>
    </row>
    <row r="36" spans="1:18" ht="12.75">
      <c r="A36" s="15">
        <v>33160</v>
      </c>
      <c r="B36" s="2" t="s">
        <v>106</v>
      </c>
      <c r="C36" s="2" t="s">
        <v>10</v>
      </c>
      <c r="D36" s="24">
        <v>730</v>
      </c>
      <c r="E36" t="s">
        <v>225</v>
      </c>
      <c r="F36">
        <v>15</v>
      </c>
      <c r="H36" t="s">
        <v>226</v>
      </c>
      <c r="I36" t="s">
        <v>1</v>
      </c>
      <c r="J36">
        <v>810</v>
      </c>
      <c r="K36">
        <v>0</v>
      </c>
      <c r="L36">
        <v>0</v>
      </c>
      <c r="M36" s="9">
        <f>J36+(K36/20)+(L36/240)</f>
        <v>810</v>
      </c>
      <c r="N36" s="7">
        <f>M36/12</f>
        <v>67.5</v>
      </c>
      <c r="O36" s="7">
        <f>N36/F36</f>
        <v>4.5</v>
      </c>
      <c r="R36" s="5">
        <f>O36*240/27</f>
        <v>40</v>
      </c>
    </row>
    <row r="37" spans="1:18" ht="12.75">
      <c r="A37" s="15">
        <v>33160</v>
      </c>
      <c r="B37" s="2" t="s">
        <v>106</v>
      </c>
      <c r="D37" s="24"/>
      <c r="E37" t="s">
        <v>225</v>
      </c>
      <c r="F37">
        <v>2</v>
      </c>
      <c r="H37" t="s">
        <v>226</v>
      </c>
      <c r="I37" t="s">
        <v>1</v>
      </c>
      <c r="J37">
        <v>72</v>
      </c>
      <c r="K37">
        <v>0</v>
      </c>
      <c r="L37">
        <v>0</v>
      </c>
      <c r="M37" s="9">
        <f>J37+(K37/20)+(L37/240)</f>
        <v>72</v>
      </c>
      <c r="N37" s="7">
        <f>M37/12</f>
        <v>6</v>
      </c>
      <c r="O37" s="7">
        <f>N37/F37</f>
        <v>3</v>
      </c>
      <c r="P37" s="7"/>
      <c r="Q37" s="10"/>
      <c r="R37" s="5">
        <f>O37*240/27</f>
        <v>26.666666666666668</v>
      </c>
    </row>
    <row r="38" spans="1:17" ht="12.75">
      <c r="A38" s="15">
        <v>33160</v>
      </c>
      <c r="B38" s="2" t="s">
        <v>106</v>
      </c>
      <c r="D38" s="24"/>
      <c r="E38" t="s">
        <v>225</v>
      </c>
      <c r="G38">
        <v>7</v>
      </c>
      <c r="H38" t="s">
        <v>226</v>
      </c>
      <c r="I38" t="s">
        <v>1</v>
      </c>
      <c r="J38">
        <v>11</v>
      </c>
      <c r="K38">
        <v>18</v>
      </c>
      <c r="L38">
        <v>0</v>
      </c>
      <c r="M38" s="9">
        <f>J38+(K38/20)+(L38/240)</f>
        <v>11.9</v>
      </c>
      <c r="N38" s="7">
        <f>M38/12</f>
        <v>0.9916666666666667</v>
      </c>
      <c r="O38" s="7">
        <f>(27/G38)*N38</f>
        <v>3.825</v>
      </c>
      <c r="P38" s="7">
        <f>(N38*20)/G38</f>
        <v>2.8333333333333335</v>
      </c>
      <c r="Q38" s="10">
        <f>P38*12</f>
        <v>34</v>
      </c>
    </row>
    <row r="39" spans="1:17" ht="12.75">
      <c r="A39" s="15">
        <v>33160</v>
      </c>
      <c r="B39" s="2" t="s">
        <v>106</v>
      </c>
      <c r="D39" s="24"/>
      <c r="E39" t="s">
        <v>225</v>
      </c>
      <c r="G39">
        <v>21</v>
      </c>
      <c r="H39" t="s">
        <v>226</v>
      </c>
      <c r="I39" t="s">
        <v>1</v>
      </c>
      <c r="J39">
        <v>29</v>
      </c>
      <c r="K39">
        <v>8</v>
      </c>
      <c r="L39">
        <v>0</v>
      </c>
      <c r="M39" s="9">
        <f>J39+(K39/20)+(L39/240)</f>
        <v>29.4</v>
      </c>
      <c r="N39" s="7">
        <f>M39/12</f>
        <v>2.4499999999999997</v>
      </c>
      <c r="O39" s="7">
        <f>(27/G39)*N39</f>
        <v>3.15</v>
      </c>
      <c r="P39" s="7">
        <f>(N39*20)/G39</f>
        <v>2.333333333333333</v>
      </c>
      <c r="Q39" s="10">
        <f>P39*12</f>
        <v>27.999999999999996</v>
      </c>
    </row>
    <row r="40" spans="1:17" ht="12.75">
      <c r="A40" s="15">
        <v>33160</v>
      </c>
      <c r="B40" s="2" t="s">
        <v>106</v>
      </c>
      <c r="D40" s="24"/>
      <c r="E40" t="s">
        <v>225</v>
      </c>
      <c r="G40">
        <v>6</v>
      </c>
      <c r="H40" t="s">
        <v>226</v>
      </c>
      <c r="I40" t="s">
        <v>246</v>
      </c>
      <c r="J40">
        <v>7</v>
      </c>
      <c r="K40">
        <v>16</v>
      </c>
      <c r="L40">
        <v>0</v>
      </c>
      <c r="M40" s="9">
        <f>J40+(K40/20)+(L40/240)</f>
        <v>7.8</v>
      </c>
      <c r="N40" s="7">
        <f>M40/12</f>
        <v>0.65</v>
      </c>
      <c r="O40" s="7">
        <f>(27/G40)*N40</f>
        <v>2.9250000000000003</v>
      </c>
      <c r="P40" s="7">
        <f>(N40*20)/G40</f>
        <v>2.1666666666666665</v>
      </c>
      <c r="Q40" s="10">
        <f>P40*12</f>
        <v>26</v>
      </c>
    </row>
    <row r="41" spans="1:17" ht="12.75">
      <c r="A41" s="15">
        <v>33160</v>
      </c>
      <c r="B41" s="2" t="s">
        <v>106</v>
      </c>
      <c r="D41" s="24"/>
      <c r="E41" t="s">
        <v>225</v>
      </c>
      <c r="G41">
        <v>7</v>
      </c>
      <c r="H41" t="s">
        <v>226</v>
      </c>
      <c r="I41" t="s">
        <v>1</v>
      </c>
      <c r="J41">
        <v>14</v>
      </c>
      <c r="K41">
        <v>0</v>
      </c>
      <c r="L41">
        <v>0</v>
      </c>
      <c r="M41" s="9">
        <f>J41+(K41/20)+(L41/240)</f>
        <v>14</v>
      </c>
      <c r="N41" s="7">
        <f>M41/12</f>
        <v>1.1666666666666667</v>
      </c>
      <c r="O41" s="7">
        <f>(27/G41)*N41</f>
        <v>4.5</v>
      </c>
      <c r="P41" s="7">
        <f>(N41*20)/G41</f>
        <v>3.3333333333333335</v>
      </c>
      <c r="Q41" s="10">
        <f>P41*12</f>
        <v>40</v>
      </c>
    </row>
    <row r="42" spans="1:17" ht="12.75">
      <c r="A42" s="15"/>
      <c r="B42" s="1"/>
      <c r="C42" s="1"/>
      <c r="D42" s="24"/>
      <c r="M42" s="5"/>
      <c r="N42" s="7"/>
      <c r="O42" s="7"/>
      <c r="P42" s="7"/>
      <c r="Q42" s="10"/>
    </row>
    <row r="43" spans="1:18" ht="12.75">
      <c r="A43" s="15">
        <v>33161</v>
      </c>
      <c r="B43" s="2" t="s">
        <v>107</v>
      </c>
      <c r="C43" s="2" t="s">
        <v>11</v>
      </c>
      <c r="D43" s="24">
        <v>730</v>
      </c>
      <c r="E43" t="s">
        <v>225</v>
      </c>
      <c r="F43">
        <v>14</v>
      </c>
      <c r="H43" t="s">
        <v>226</v>
      </c>
      <c r="I43" t="s">
        <v>1</v>
      </c>
      <c r="J43">
        <v>756</v>
      </c>
      <c r="K43">
        <v>0</v>
      </c>
      <c r="L43">
        <v>0</v>
      </c>
      <c r="M43" s="9">
        <f>J43+(K43/20)+(L43/240)</f>
        <v>756</v>
      </c>
      <c r="N43" s="7">
        <f>M43/12</f>
        <v>63</v>
      </c>
      <c r="O43" s="7">
        <f>N43/F43</f>
        <v>4.5</v>
      </c>
      <c r="P43" s="7"/>
      <c r="Q43" s="10"/>
      <c r="R43" s="5">
        <f>O43*240/27</f>
        <v>40</v>
      </c>
    </row>
    <row r="44" spans="1:18" ht="12.75">
      <c r="A44" s="15">
        <v>33161</v>
      </c>
      <c r="B44" s="2" t="s">
        <v>107</v>
      </c>
      <c r="D44" s="24"/>
      <c r="E44" t="s">
        <v>225</v>
      </c>
      <c r="F44">
        <v>2</v>
      </c>
      <c r="H44" t="s">
        <v>226</v>
      </c>
      <c r="I44" t="s">
        <v>1</v>
      </c>
      <c r="J44">
        <v>72</v>
      </c>
      <c r="K44">
        <v>0</v>
      </c>
      <c r="L44">
        <v>0</v>
      </c>
      <c r="M44" s="9">
        <f>J44+(K44/20)+(L44/240)</f>
        <v>72</v>
      </c>
      <c r="N44" s="7">
        <f>M44/12</f>
        <v>6</v>
      </c>
      <c r="O44" s="7">
        <f>N44/F44</f>
        <v>3</v>
      </c>
      <c r="P44" s="7"/>
      <c r="Q44" s="10">
        <f>P44*12</f>
        <v>0</v>
      </c>
      <c r="R44" s="5">
        <f>O44*240/27</f>
        <v>26.666666666666668</v>
      </c>
    </row>
    <row r="45" spans="1:17" ht="12.75">
      <c r="A45" s="15">
        <v>33161</v>
      </c>
      <c r="B45" s="2" t="s">
        <v>107</v>
      </c>
      <c r="D45" s="24"/>
      <c r="E45" t="s">
        <v>225</v>
      </c>
      <c r="G45">
        <v>7</v>
      </c>
      <c r="H45" t="s">
        <v>226</v>
      </c>
      <c r="I45" t="s">
        <v>231</v>
      </c>
      <c r="J45">
        <v>11</v>
      </c>
      <c r="K45">
        <v>18</v>
      </c>
      <c r="L45">
        <v>0</v>
      </c>
      <c r="M45" s="9">
        <f>J45+(K45/20)+(L45/240)</f>
        <v>11.9</v>
      </c>
      <c r="N45" s="7">
        <f>M45/12</f>
        <v>0.9916666666666667</v>
      </c>
      <c r="O45" s="7">
        <f>(27/G45)*N45</f>
        <v>3.825</v>
      </c>
      <c r="P45" s="7">
        <f>(N45*20)/G45</f>
        <v>2.8333333333333335</v>
      </c>
      <c r="Q45" s="10">
        <f>P45*12</f>
        <v>34</v>
      </c>
    </row>
    <row r="46" spans="1:17" ht="12.75">
      <c r="A46" s="15">
        <v>33161</v>
      </c>
      <c r="B46" s="2" t="s">
        <v>107</v>
      </c>
      <c r="D46" s="24"/>
      <c r="E46" t="s">
        <v>225</v>
      </c>
      <c r="G46">
        <v>21</v>
      </c>
      <c r="H46" t="s">
        <v>226</v>
      </c>
      <c r="I46" t="s">
        <v>231</v>
      </c>
      <c r="J46">
        <v>29</v>
      </c>
      <c r="K46">
        <v>8</v>
      </c>
      <c r="L46">
        <v>0</v>
      </c>
      <c r="M46" s="9">
        <f>J46+(K46/20)+(L46/240)</f>
        <v>29.4</v>
      </c>
      <c r="N46" s="7">
        <f>M46/12</f>
        <v>2.4499999999999997</v>
      </c>
      <c r="O46" s="7">
        <f>(27/G46)*N46</f>
        <v>3.15</v>
      </c>
      <c r="P46" s="7">
        <f>(N46*20)/G46</f>
        <v>2.333333333333333</v>
      </c>
      <c r="Q46" s="10">
        <f>P46*12</f>
        <v>27.999999999999996</v>
      </c>
    </row>
    <row r="47" spans="1:17" ht="12.75">
      <c r="A47" s="15">
        <v>33161</v>
      </c>
      <c r="B47" s="2" t="s">
        <v>107</v>
      </c>
      <c r="D47" s="24"/>
      <c r="E47" t="s">
        <v>225</v>
      </c>
      <c r="G47">
        <v>7</v>
      </c>
      <c r="H47" t="s">
        <v>226</v>
      </c>
      <c r="I47" t="s">
        <v>1</v>
      </c>
      <c r="J47">
        <v>14</v>
      </c>
      <c r="K47">
        <v>0</v>
      </c>
      <c r="L47">
        <v>0</v>
      </c>
      <c r="M47" s="9">
        <f>J47+(K47/20)+(L47/240)</f>
        <v>14</v>
      </c>
      <c r="N47" s="7">
        <f>M47/12</f>
        <v>1.1666666666666667</v>
      </c>
      <c r="O47" s="7">
        <f>(27/G47)*N47</f>
        <v>4.5</v>
      </c>
      <c r="P47" s="7">
        <f>(N47*20)/G47</f>
        <v>3.3333333333333335</v>
      </c>
      <c r="Q47" s="10">
        <f>P47*12</f>
        <v>40</v>
      </c>
    </row>
    <row r="48" spans="1:17" ht="12.75">
      <c r="A48" s="15">
        <v>33161</v>
      </c>
      <c r="B48" s="2" t="s">
        <v>107</v>
      </c>
      <c r="D48" s="24"/>
      <c r="E48" t="s">
        <v>225</v>
      </c>
      <c r="G48">
        <v>10</v>
      </c>
      <c r="H48" t="s">
        <v>226</v>
      </c>
      <c r="I48" t="s">
        <v>257</v>
      </c>
      <c r="J48">
        <v>8</v>
      </c>
      <c r="K48">
        <v>0</v>
      </c>
      <c r="L48">
        <v>0</v>
      </c>
      <c r="M48" s="9">
        <f>J48+(K48/20)+(L48/240)</f>
        <v>8</v>
      </c>
      <c r="N48" s="7">
        <f>M48/12</f>
        <v>0.6666666666666666</v>
      </c>
      <c r="O48" s="7">
        <f>(27/G48)*N48</f>
        <v>1.8</v>
      </c>
      <c r="P48" s="7">
        <f>(N48*20)/G48</f>
        <v>1.3333333333333333</v>
      </c>
      <c r="Q48" s="10">
        <f>P48*12</f>
        <v>16</v>
      </c>
    </row>
    <row r="49" spans="1:17" ht="12.75">
      <c r="A49" s="15">
        <v>33161</v>
      </c>
      <c r="B49" s="2" t="s">
        <v>107</v>
      </c>
      <c r="D49" s="24"/>
      <c r="E49" t="s">
        <v>225</v>
      </c>
      <c r="G49">
        <v>6</v>
      </c>
      <c r="H49" t="s">
        <v>226</v>
      </c>
      <c r="I49" t="s">
        <v>1</v>
      </c>
      <c r="J49">
        <v>8</v>
      </c>
      <c r="K49">
        <v>8</v>
      </c>
      <c r="L49">
        <v>0</v>
      </c>
      <c r="M49" s="9">
        <f>J49+(K49/20)+(L49/240)</f>
        <v>8.4</v>
      </c>
      <c r="N49" s="7">
        <f>M49/12</f>
        <v>0.7000000000000001</v>
      </c>
      <c r="O49" s="7">
        <f>(27/G49)*N49</f>
        <v>3.1500000000000004</v>
      </c>
      <c r="P49" s="7">
        <f>(N49*20)/G49</f>
        <v>2.3333333333333335</v>
      </c>
      <c r="Q49" s="10">
        <f>P49*12</f>
        <v>28</v>
      </c>
    </row>
    <row r="50" spans="1:17" ht="12.75">
      <c r="A50" s="15"/>
      <c r="D50" s="24"/>
      <c r="M50" s="9"/>
      <c r="N50" s="7"/>
      <c r="O50" s="7"/>
      <c r="P50" s="7"/>
      <c r="Q50" s="10"/>
    </row>
    <row r="51" spans="1:17" ht="12.75">
      <c r="A51" s="15" t="s">
        <v>230</v>
      </c>
      <c r="B51" s="2" t="s">
        <v>108</v>
      </c>
      <c r="C51" s="2" t="s">
        <v>12</v>
      </c>
      <c r="D51" s="24"/>
      <c r="M51" s="9"/>
      <c r="N51" s="7"/>
      <c r="O51" s="7"/>
      <c r="P51" s="7"/>
      <c r="Q51" s="10"/>
    </row>
    <row r="52" spans="1:17" ht="12.75">
      <c r="A52" s="15"/>
      <c r="B52" s="2"/>
      <c r="C52" s="2"/>
      <c r="D52" s="24"/>
      <c r="M52" s="9"/>
      <c r="N52" s="7"/>
      <c r="O52" s="7"/>
      <c r="P52" s="7"/>
      <c r="Q52" s="10"/>
    </row>
    <row r="53" spans="1:19" ht="12.75">
      <c r="A53" s="15">
        <v>33162</v>
      </c>
      <c r="B53" s="2" t="s">
        <v>109</v>
      </c>
      <c r="C53" s="2" t="s">
        <v>13</v>
      </c>
      <c r="D53" s="24" t="s">
        <v>2</v>
      </c>
      <c r="E53" t="s">
        <v>225</v>
      </c>
      <c r="F53">
        <v>14</v>
      </c>
      <c r="H53" t="s">
        <v>226</v>
      </c>
      <c r="I53" t="s">
        <v>1</v>
      </c>
      <c r="J53">
        <v>756</v>
      </c>
      <c r="K53">
        <v>0</v>
      </c>
      <c r="L53">
        <v>0</v>
      </c>
      <c r="M53" s="9">
        <f>J53+(K53/20)+(L53/240)</f>
        <v>756</v>
      </c>
      <c r="N53" s="7">
        <f>M53/12</f>
        <v>63</v>
      </c>
      <c r="O53" s="7">
        <f>N53/F53</f>
        <v>4.5</v>
      </c>
      <c r="P53" s="7"/>
      <c r="Q53" s="10"/>
      <c r="R53" s="5">
        <f>O53*240/27</f>
        <v>40</v>
      </c>
      <c r="S53" t="s">
        <v>252</v>
      </c>
    </row>
    <row r="54" spans="1:18" ht="12.75">
      <c r="A54" s="15">
        <v>33162</v>
      </c>
      <c r="B54" s="2" t="s">
        <v>109</v>
      </c>
      <c r="D54" s="24"/>
      <c r="E54" t="s">
        <v>225</v>
      </c>
      <c r="F54">
        <v>2</v>
      </c>
      <c r="H54" t="s">
        <v>226</v>
      </c>
      <c r="I54" t="s">
        <v>1</v>
      </c>
      <c r="J54">
        <v>72</v>
      </c>
      <c r="K54">
        <v>0</v>
      </c>
      <c r="L54">
        <v>0</v>
      </c>
      <c r="M54" s="9">
        <f>J54+(K54/20)+(L54/240)</f>
        <v>72</v>
      </c>
      <c r="N54" s="7">
        <f>M54/12</f>
        <v>6</v>
      </c>
      <c r="O54" s="7">
        <f>N54/F54</f>
        <v>3</v>
      </c>
      <c r="P54" s="7"/>
      <c r="Q54" s="10"/>
      <c r="R54" s="5">
        <f>O54*240/27</f>
        <v>26.666666666666668</v>
      </c>
    </row>
    <row r="55" spans="1:17" ht="12.75">
      <c r="A55" s="15">
        <v>33162</v>
      </c>
      <c r="B55" s="2" t="s">
        <v>109</v>
      </c>
      <c r="D55" s="24"/>
      <c r="E55" t="s">
        <v>225</v>
      </c>
      <c r="G55">
        <v>7</v>
      </c>
      <c r="H55" t="s">
        <v>226</v>
      </c>
      <c r="I55" t="s">
        <v>231</v>
      </c>
      <c r="J55">
        <v>11</v>
      </c>
      <c r="K55">
        <v>18</v>
      </c>
      <c r="L55">
        <v>0</v>
      </c>
      <c r="M55" s="9">
        <f>J55+(K55/20)+(L55/240)</f>
        <v>11.9</v>
      </c>
      <c r="N55" s="7">
        <f>M55/12</f>
        <v>0.9916666666666667</v>
      </c>
      <c r="O55" s="7">
        <f>(27/G55)*N55</f>
        <v>3.825</v>
      </c>
      <c r="P55" s="7">
        <f>(N55*20)/G55</f>
        <v>2.8333333333333335</v>
      </c>
      <c r="Q55" s="10">
        <f>P55*12</f>
        <v>34</v>
      </c>
    </row>
    <row r="56" spans="1:17" ht="12.75">
      <c r="A56" s="15">
        <v>33162</v>
      </c>
      <c r="B56" s="2" t="s">
        <v>109</v>
      </c>
      <c r="D56" s="24"/>
      <c r="E56" t="s">
        <v>225</v>
      </c>
      <c r="G56">
        <v>21</v>
      </c>
      <c r="H56" t="s">
        <v>226</v>
      </c>
      <c r="I56" t="s">
        <v>231</v>
      </c>
      <c r="J56">
        <v>29</v>
      </c>
      <c r="K56">
        <v>8</v>
      </c>
      <c r="L56">
        <v>0</v>
      </c>
      <c r="M56" s="9">
        <f>J56+(K56/20)+(L56/240)</f>
        <v>29.4</v>
      </c>
      <c r="N56" s="7">
        <f>M56/12</f>
        <v>2.4499999999999997</v>
      </c>
      <c r="O56" s="7">
        <f>(27/G56)*N56</f>
        <v>3.15</v>
      </c>
      <c r="P56" s="7">
        <f>(N56*20)/G56</f>
        <v>2.333333333333333</v>
      </c>
      <c r="Q56" s="10">
        <f>P56*12</f>
        <v>27.999999999999996</v>
      </c>
    </row>
    <row r="57" spans="1:17" ht="12.75">
      <c r="A57" s="15">
        <v>33162</v>
      </c>
      <c r="B57" s="2" t="s">
        <v>109</v>
      </c>
      <c r="D57" s="24"/>
      <c r="E57" t="s">
        <v>225</v>
      </c>
      <c r="G57">
        <v>6</v>
      </c>
      <c r="H57" t="s">
        <v>226</v>
      </c>
      <c r="I57" t="s">
        <v>1</v>
      </c>
      <c r="J57">
        <v>8</v>
      </c>
      <c r="K57">
        <v>8</v>
      </c>
      <c r="L57">
        <v>0</v>
      </c>
      <c r="M57" s="9">
        <f>J57+(K57/20)+(L57/240)</f>
        <v>8.4</v>
      </c>
      <c r="N57" s="7">
        <f>M57/12</f>
        <v>0.7000000000000001</v>
      </c>
      <c r="O57" s="7">
        <f>(27/G57)*N57</f>
        <v>3.1500000000000004</v>
      </c>
      <c r="P57" s="7">
        <f>(N57*20)/G57</f>
        <v>2.3333333333333335</v>
      </c>
      <c r="Q57" s="10">
        <f>P57*12</f>
        <v>28</v>
      </c>
    </row>
    <row r="58" spans="1:19" ht="12.75">
      <c r="A58" s="15">
        <v>33162</v>
      </c>
      <c r="B58" s="2" t="s">
        <v>109</v>
      </c>
      <c r="D58" s="24"/>
      <c r="E58" t="s">
        <v>225</v>
      </c>
      <c r="G58">
        <v>48</v>
      </c>
      <c r="H58" t="s">
        <v>226</v>
      </c>
      <c r="I58" t="s">
        <v>238</v>
      </c>
      <c r="J58">
        <v>62</v>
      </c>
      <c r="K58">
        <v>8</v>
      </c>
      <c r="L58">
        <v>0</v>
      </c>
      <c r="M58" s="9">
        <f>J58+(K58/20)+(L58/240)</f>
        <v>62.4</v>
      </c>
      <c r="N58" s="7">
        <f>M58/12</f>
        <v>5.2</v>
      </c>
      <c r="O58" s="7">
        <f>(27/G58)*N58</f>
        <v>2.9250000000000003</v>
      </c>
      <c r="P58" s="7">
        <f>(N58*20)/G58</f>
        <v>2.1666666666666665</v>
      </c>
      <c r="Q58" s="10">
        <f>P58*12</f>
        <v>26</v>
      </c>
      <c r="S58" t="s">
        <v>215</v>
      </c>
    </row>
    <row r="59" spans="1:17" ht="12.75">
      <c r="A59" s="15">
        <v>33162</v>
      </c>
      <c r="B59" s="2" t="s">
        <v>109</v>
      </c>
      <c r="D59" s="24"/>
      <c r="E59" t="s">
        <v>225</v>
      </c>
      <c r="G59">
        <v>5</v>
      </c>
      <c r="H59" t="s">
        <v>226</v>
      </c>
      <c r="J59">
        <v>5</v>
      </c>
      <c r="K59">
        <v>0</v>
      </c>
      <c r="L59">
        <v>0</v>
      </c>
      <c r="M59" s="9">
        <f>J59+(K59/20)+(L59/240)</f>
        <v>5</v>
      </c>
      <c r="N59" s="7">
        <f>M59/12</f>
        <v>0.4166666666666667</v>
      </c>
      <c r="O59" s="7">
        <f>(27/G59)*N59</f>
        <v>2.2500000000000004</v>
      </c>
      <c r="P59" s="7">
        <f>(N59*20)/G59</f>
        <v>1.6666666666666667</v>
      </c>
      <c r="Q59" s="10">
        <f>P59*12</f>
        <v>20</v>
      </c>
    </row>
    <row r="60" spans="1:17" ht="12.75">
      <c r="A60" s="15">
        <v>33162</v>
      </c>
      <c r="B60" s="2" t="s">
        <v>109</v>
      </c>
      <c r="D60" s="24"/>
      <c r="E60" t="s">
        <v>225</v>
      </c>
      <c r="G60">
        <v>5</v>
      </c>
      <c r="H60" t="s">
        <v>226</v>
      </c>
      <c r="J60">
        <v>3</v>
      </c>
      <c r="K60">
        <v>0</v>
      </c>
      <c r="L60">
        <v>0</v>
      </c>
      <c r="M60" s="9">
        <f>J60+(K60/20)+(L60/240)</f>
        <v>3</v>
      </c>
      <c r="N60" s="7">
        <f>M60/12</f>
        <v>0.25</v>
      </c>
      <c r="O60" s="7">
        <f>(27/G60)*N60</f>
        <v>1.35</v>
      </c>
      <c r="P60" s="7">
        <f>(N60*20)/G60</f>
        <v>1</v>
      </c>
      <c r="Q60" s="10">
        <f>P60*12</f>
        <v>12</v>
      </c>
    </row>
    <row r="61" spans="1:17" ht="12.75">
      <c r="A61" s="15">
        <v>33162</v>
      </c>
      <c r="B61" s="2" t="s">
        <v>109</v>
      </c>
      <c r="D61" s="24"/>
      <c r="E61" t="s">
        <v>225</v>
      </c>
      <c r="G61">
        <v>7</v>
      </c>
      <c r="H61" t="s">
        <v>226</v>
      </c>
      <c r="J61">
        <v>14</v>
      </c>
      <c r="K61">
        <v>0</v>
      </c>
      <c r="L61">
        <v>0</v>
      </c>
      <c r="M61" s="9">
        <f>J61+(K61/20)+(L61/240)</f>
        <v>14</v>
      </c>
      <c r="N61" s="7">
        <f>M61/12</f>
        <v>1.1666666666666667</v>
      </c>
      <c r="O61" s="7">
        <f>(27/G61)*N61</f>
        <v>4.5</v>
      </c>
      <c r="P61" s="7">
        <f>(N61*20)/G61</f>
        <v>3.3333333333333335</v>
      </c>
      <c r="Q61" s="10">
        <f>P61*12</f>
        <v>40</v>
      </c>
    </row>
    <row r="62" spans="1:17" ht="12.75">
      <c r="A62" s="15"/>
      <c r="D62" s="24"/>
      <c r="M62" s="9"/>
      <c r="N62" s="7"/>
      <c r="O62" s="7"/>
      <c r="P62" s="7"/>
      <c r="Q62" s="10"/>
    </row>
    <row r="63" spans="1:20" ht="12.75">
      <c r="A63" s="15">
        <v>33163</v>
      </c>
      <c r="B63" s="2" t="s">
        <v>110</v>
      </c>
      <c r="C63" s="2" t="s">
        <v>14</v>
      </c>
      <c r="D63" s="24" t="s">
        <v>2</v>
      </c>
      <c r="E63" t="s">
        <v>225</v>
      </c>
      <c r="F63">
        <v>14</v>
      </c>
      <c r="H63" t="s">
        <v>226</v>
      </c>
      <c r="I63" t="s">
        <v>1</v>
      </c>
      <c r="J63">
        <v>756</v>
      </c>
      <c r="K63">
        <v>0</v>
      </c>
      <c r="L63">
        <v>0</v>
      </c>
      <c r="M63" s="9">
        <f>J63+(K63/20)+(L63/240)</f>
        <v>756</v>
      </c>
      <c r="N63" s="7">
        <f>M63/12</f>
        <v>63</v>
      </c>
      <c r="O63" s="7">
        <f>N63/F63</f>
        <v>4.5</v>
      </c>
      <c r="P63" s="7"/>
      <c r="Q63" s="10"/>
      <c r="R63" s="5">
        <f>O63*240/27</f>
        <v>40</v>
      </c>
      <c r="S63" t="s">
        <v>252</v>
      </c>
      <c r="T63" t="s">
        <v>203</v>
      </c>
    </row>
    <row r="64" spans="1:18" ht="12.75">
      <c r="A64" s="15">
        <v>33163</v>
      </c>
      <c r="B64" s="2" t="s">
        <v>110</v>
      </c>
      <c r="D64" s="24"/>
      <c r="E64" t="s">
        <v>225</v>
      </c>
      <c r="F64">
        <v>2</v>
      </c>
      <c r="H64" t="s">
        <v>226</v>
      </c>
      <c r="I64" t="s">
        <v>1</v>
      </c>
      <c r="J64">
        <v>72</v>
      </c>
      <c r="K64">
        <v>0</v>
      </c>
      <c r="L64">
        <v>0</v>
      </c>
      <c r="M64" s="9">
        <f>J64+(K64/20)+(L64/240)</f>
        <v>72</v>
      </c>
      <c r="N64" s="7">
        <f>M64/12</f>
        <v>6</v>
      </c>
      <c r="O64" s="7">
        <f>N64/F64</f>
        <v>3</v>
      </c>
      <c r="P64" s="7"/>
      <c r="Q64" s="10"/>
      <c r="R64" s="5">
        <f>O64*240/27</f>
        <v>26.666666666666668</v>
      </c>
    </row>
    <row r="65" spans="1:17" ht="12.75">
      <c r="A65" s="15">
        <v>33163</v>
      </c>
      <c r="B65" s="2" t="s">
        <v>110</v>
      </c>
      <c r="D65" s="24"/>
      <c r="E65" t="s">
        <v>225</v>
      </c>
      <c r="G65">
        <v>8</v>
      </c>
      <c r="H65" t="s">
        <v>226</v>
      </c>
      <c r="I65" t="s">
        <v>231</v>
      </c>
      <c r="J65">
        <v>13</v>
      </c>
      <c r="K65">
        <v>12</v>
      </c>
      <c r="M65" s="9">
        <f>J65+(K65/20)+(L65/240)</f>
        <v>13.6</v>
      </c>
      <c r="N65" s="7">
        <f>M65/12</f>
        <v>1.1333333333333333</v>
      </c>
      <c r="O65" s="7">
        <f>(27/G65)*N65</f>
        <v>3.8249999999999997</v>
      </c>
      <c r="P65" s="7">
        <f>(N65*20)/G65</f>
        <v>2.833333333333333</v>
      </c>
      <c r="Q65" s="10">
        <f>P65*12</f>
        <v>34</v>
      </c>
    </row>
    <row r="66" spans="1:17" ht="12.75">
      <c r="A66" s="15">
        <v>33163</v>
      </c>
      <c r="B66" s="2" t="s">
        <v>110</v>
      </c>
      <c r="D66" s="24"/>
      <c r="E66" t="s">
        <v>225</v>
      </c>
      <c r="G66">
        <v>21</v>
      </c>
      <c r="H66" t="s">
        <v>226</v>
      </c>
      <c r="I66" t="s">
        <v>231</v>
      </c>
      <c r="J66">
        <v>29</v>
      </c>
      <c r="K66">
        <v>8</v>
      </c>
      <c r="L66">
        <v>0</v>
      </c>
      <c r="M66" s="9">
        <f>J66+(K66/20)+(L66/240)</f>
        <v>29.4</v>
      </c>
      <c r="N66" s="7">
        <f>M66/12</f>
        <v>2.4499999999999997</v>
      </c>
      <c r="O66" s="7">
        <f>(27/G66)*N66</f>
        <v>3.15</v>
      </c>
      <c r="P66" s="7">
        <f>(N66*20)/G66</f>
        <v>2.333333333333333</v>
      </c>
      <c r="Q66" s="10">
        <f>P66*12</f>
        <v>27.999999999999996</v>
      </c>
    </row>
    <row r="67" spans="1:17" ht="12.75">
      <c r="A67" s="15">
        <v>33163</v>
      </c>
      <c r="B67" s="2" t="s">
        <v>110</v>
      </c>
      <c r="D67" s="24"/>
      <c r="E67" t="s">
        <v>225</v>
      </c>
      <c r="G67">
        <v>6</v>
      </c>
      <c r="H67" t="s">
        <v>226</v>
      </c>
      <c r="I67" t="s">
        <v>1</v>
      </c>
      <c r="J67">
        <v>8</v>
      </c>
      <c r="K67">
        <v>8</v>
      </c>
      <c r="L67">
        <v>0</v>
      </c>
      <c r="M67" s="9">
        <f>J67+(K67/20)+(L67/240)</f>
        <v>8.4</v>
      </c>
      <c r="N67" s="7">
        <f>M67/12</f>
        <v>0.7000000000000001</v>
      </c>
      <c r="O67" s="7">
        <f>(27/G67)*N67</f>
        <v>3.1500000000000004</v>
      </c>
      <c r="P67" s="7">
        <f>(N67*20)/G67</f>
        <v>2.3333333333333335</v>
      </c>
      <c r="Q67" s="10">
        <f>P67*12</f>
        <v>28</v>
      </c>
    </row>
    <row r="68" spans="1:17" ht="12.75">
      <c r="A68" s="15">
        <v>33163</v>
      </c>
      <c r="B68" s="2" t="s">
        <v>110</v>
      </c>
      <c r="D68" s="24"/>
      <c r="E68" t="s">
        <v>225</v>
      </c>
      <c r="G68">
        <v>48</v>
      </c>
      <c r="H68" t="s">
        <v>226</v>
      </c>
      <c r="I68" t="s">
        <v>238</v>
      </c>
      <c r="J68">
        <v>62</v>
      </c>
      <c r="K68">
        <v>8</v>
      </c>
      <c r="L68">
        <v>0</v>
      </c>
      <c r="M68" s="9">
        <f>J68+(K68/20)+(L68/240)</f>
        <v>62.4</v>
      </c>
      <c r="N68" s="7">
        <f>M68/12</f>
        <v>5.2</v>
      </c>
      <c r="O68" s="7">
        <f>(27/G68)*N68</f>
        <v>2.9250000000000003</v>
      </c>
      <c r="P68" s="7">
        <f>(N68*20)/G68</f>
        <v>2.1666666666666665</v>
      </c>
      <c r="Q68" s="10">
        <f>P68*12</f>
        <v>26</v>
      </c>
    </row>
    <row r="69" spans="1:17" ht="12.75">
      <c r="A69" s="15">
        <v>33163</v>
      </c>
      <c r="B69" s="2" t="s">
        <v>110</v>
      </c>
      <c r="E69" t="s">
        <v>225</v>
      </c>
      <c r="G69">
        <v>7</v>
      </c>
      <c r="H69" t="s">
        <v>226</v>
      </c>
      <c r="I69" t="s">
        <v>1</v>
      </c>
      <c r="J69">
        <v>14</v>
      </c>
      <c r="K69">
        <v>0</v>
      </c>
      <c r="L69">
        <v>0</v>
      </c>
      <c r="M69" s="9">
        <f>J69+(K69/20)+(L69/240)</f>
        <v>14</v>
      </c>
      <c r="N69" s="7">
        <f>M69/12</f>
        <v>1.1666666666666667</v>
      </c>
      <c r="O69" s="7">
        <f>(27/G69)*N69</f>
        <v>4.5</v>
      </c>
      <c r="P69" s="7">
        <f>(N69*20)/G69</f>
        <v>3.3333333333333335</v>
      </c>
      <c r="Q69" s="10">
        <f>P69*12</f>
        <v>40</v>
      </c>
    </row>
    <row r="70" spans="1:17" ht="12.75">
      <c r="A70" s="15"/>
      <c r="M70" s="9"/>
      <c r="N70" s="7"/>
      <c r="O70" s="7"/>
      <c r="P70" s="7"/>
      <c r="Q70" s="10"/>
    </row>
    <row r="71" spans="1:19" ht="12.75">
      <c r="A71" s="15">
        <v>33164</v>
      </c>
      <c r="B71" s="2" t="s">
        <v>111</v>
      </c>
      <c r="C71" s="2" t="s">
        <v>15</v>
      </c>
      <c r="D71" s="24" t="s">
        <v>2</v>
      </c>
      <c r="E71" t="s">
        <v>225</v>
      </c>
      <c r="F71">
        <v>14</v>
      </c>
      <c r="H71" t="s">
        <v>226</v>
      </c>
      <c r="I71" t="s">
        <v>205</v>
      </c>
      <c r="J71">
        <v>756</v>
      </c>
      <c r="K71">
        <v>0</v>
      </c>
      <c r="L71">
        <v>0</v>
      </c>
      <c r="M71" s="9">
        <f>J71+(K71/20)+(L71/240)</f>
        <v>756</v>
      </c>
      <c r="N71" s="7">
        <f>M71/12</f>
        <v>63</v>
      </c>
      <c r="O71" s="7">
        <f>N71/F71</f>
        <v>4.5</v>
      </c>
      <c r="P71" s="7"/>
      <c r="Q71" s="10"/>
      <c r="R71" s="5">
        <f>O71*240/27</f>
        <v>40</v>
      </c>
      <c r="S71" t="s">
        <v>252</v>
      </c>
    </row>
    <row r="72" spans="1:18" ht="12.75">
      <c r="A72" s="15">
        <v>33164</v>
      </c>
      <c r="B72" s="2" t="s">
        <v>111</v>
      </c>
      <c r="E72" t="s">
        <v>225</v>
      </c>
      <c r="F72">
        <v>2</v>
      </c>
      <c r="H72" t="s">
        <v>226</v>
      </c>
      <c r="I72" t="s">
        <v>1</v>
      </c>
      <c r="J72">
        <v>72</v>
      </c>
      <c r="K72">
        <v>0</v>
      </c>
      <c r="L72">
        <v>0</v>
      </c>
      <c r="M72" s="9">
        <f>J72+(K72/20)+(L72/240)</f>
        <v>72</v>
      </c>
      <c r="N72" s="7">
        <f>M72/12</f>
        <v>6</v>
      </c>
      <c r="O72" s="7">
        <f>N72/F72</f>
        <v>3</v>
      </c>
      <c r="P72" s="7"/>
      <c r="Q72" s="10"/>
      <c r="R72" s="5">
        <f>O72*240/27</f>
        <v>26.666666666666668</v>
      </c>
    </row>
    <row r="73" spans="1:17" ht="12.75">
      <c r="A73" s="15">
        <v>33164</v>
      </c>
      <c r="B73" s="2" t="s">
        <v>111</v>
      </c>
      <c r="E73" t="s">
        <v>225</v>
      </c>
      <c r="G73">
        <v>8</v>
      </c>
      <c r="H73" t="s">
        <v>226</v>
      </c>
      <c r="I73" t="s">
        <v>231</v>
      </c>
      <c r="J73">
        <v>13</v>
      </c>
      <c r="K73">
        <v>12</v>
      </c>
      <c r="L73">
        <v>0</v>
      </c>
      <c r="M73" s="9">
        <f>J73+(K73/20)+(L73/240)</f>
        <v>13.6</v>
      </c>
      <c r="N73" s="7">
        <f>M73/12</f>
        <v>1.1333333333333333</v>
      </c>
      <c r="O73" s="7">
        <f>(27/G73)*N73</f>
        <v>3.8249999999999997</v>
      </c>
      <c r="P73" s="7">
        <f>(N73*20)/G73</f>
        <v>2.833333333333333</v>
      </c>
      <c r="Q73" s="10">
        <f>P73*12</f>
        <v>34</v>
      </c>
    </row>
    <row r="74" spans="1:17" ht="12.75">
      <c r="A74" s="15">
        <v>33164</v>
      </c>
      <c r="B74" s="2" t="s">
        <v>111</v>
      </c>
      <c r="E74" t="s">
        <v>225</v>
      </c>
      <c r="G74">
        <v>21</v>
      </c>
      <c r="H74" t="s">
        <v>226</v>
      </c>
      <c r="I74" t="s">
        <v>231</v>
      </c>
      <c r="J74">
        <v>29</v>
      </c>
      <c r="K74">
        <v>8</v>
      </c>
      <c r="L74">
        <v>0</v>
      </c>
      <c r="M74" s="9">
        <f>J74+(K74/20)+(L74/240)</f>
        <v>29.4</v>
      </c>
      <c r="N74" s="7">
        <f>M74/12</f>
        <v>2.4499999999999997</v>
      </c>
      <c r="O74" s="7">
        <f>(27/G74)*N74</f>
        <v>3.15</v>
      </c>
      <c r="P74" s="7">
        <f>(N74*20)/G74</f>
        <v>2.333333333333333</v>
      </c>
      <c r="Q74" s="10">
        <f>P74*12</f>
        <v>27.999999999999996</v>
      </c>
    </row>
    <row r="75" spans="1:17" ht="12.75">
      <c r="A75" s="15">
        <v>33164</v>
      </c>
      <c r="B75" s="2" t="s">
        <v>111</v>
      </c>
      <c r="E75" t="s">
        <v>225</v>
      </c>
      <c r="G75">
        <v>12</v>
      </c>
      <c r="H75" t="s">
        <v>226</v>
      </c>
      <c r="I75" t="s">
        <v>1</v>
      </c>
      <c r="J75">
        <v>16</v>
      </c>
      <c r="K75">
        <v>16</v>
      </c>
      <c r="M75" s="9">
        <f>J75+(K75/20)+(L75/240)</f>
        <v>16.8</v>
      </c>
      <c r="N75" s="7">
        <f>M75/12</f>
        <v>1.4000000000000001</v>
      </c>
      <c r="O75" s="7">
        <f>(27/G75)*N75</f>
        <v>3.1500000000000004</v>
      </c>
      <c r="P75" s="7">
        <f>(N75*20)/G75</f>
        <v>2.3333333333333335</v>
      </c>
      <c r="Q75" s="10">
        <f>P75*12</f>
        <v>28</v>
      </c>
    </row>
    <row r="76" spans="1:17" ht="12.75">
      <c r="A76" s="15">
        <v>33164</v>
      </c>
      <c r="B76" s="2" t="s">
        <v>111</v>
      </c>
      <c r="E76" t="s">
        <v>225</v>
      </c>
      <c r="G76">
        <v>7</v>
      </c>
      <c r="H76" t="s">
        <v>226</v>
      </c>
      <c r="I76" t="s">
        <v>1</v>
      </c>
      <c r="J76">
        <v>14</v>
      </c>
      <c r="K76">
        <v>0</v>
      </c>
      <c r="L76">
        <v>0</v>
      </c>
      <c r="M76" s="9">
        <f>J76+(K76/20)+(L76/240)</f>
        <v>14</v>
      </c>
      <c r="N76" s="7">
        <f>M76/12</f>
        <v>1.1666666666666667</v>
      </c>
      <c r="O76" s="7">
        <f>(27/G76)*N76</f>
        <v>4.5</v>
      </c>
      <c r="P76" s="7">
        <f>(N76*20)/G76</f>
        <v>3.3333333333333335</v>
      </c>
      <c r="Q76" s="10">
        <f>P76*12</f>
        <v>40</v>
      </c>
    </row>
    <row r="77" spans="1:17" ht="12.75">
      <c r="A77" s="15"/>
      <c r="M77" s="9"/>
      <c r="N77" s="7"/>
      <c r="O77" s="7"/>
      <c r="P77" s="7"/>
      <c r="Q77" s="10"/>
    </row>
    <row r="78" spans="1:18" ht="12.75">
      <c r="A78" s="15">
        <v>33165</v>
      </c>
      <c r="B78" s="2" t="s">
        <v>112</v>
      </c>
      <c r="C78" s="2" t="s">
        <v>16</v>
      </c>
      <c r="D78" s="24" t="s">
        <v>2</v>
      </c>
      <c r="E78" t="s">
        <v>225</v>
      </c>
      <c r="F78">
        <v>14</v>
      </c>
      <c r="H78" t="s">
        <v>226</v>
      </c>
      <c r="I78" t="s">
        <v>205</v>
      </c>
      <c r="J78">
        <v>756</v>
      </c>
      <c r="K78">
        <v>0</v>
      </c>
      <c r="L78">
        <v>0</v>
      </c>
      <c r="M78" s="9">
        <f>J78+(K78/20)+(L78/240)</f>
        <v>756</v>
      </c>
      <c r="N78" s="7">
        <f>M78/12</f>
        <v>63</v>
      </c>
      <c r="O78" s="7">
        <f>N78/F78</f>
        <v>4.5</v>
      </c>
      <c r="P78" s="7"/>
      <c r="Q78" s="10"/>
      <c r="R78" s="5">
        <f>O78*240/27</f>
        <v>40</v>
      </c>
    </row>
    <row r="79" spans="1:18" ht="12.75">
      <c r="A79" s="15">
        <v>33165</v>
      </c>
      <c r="B79" s="2" t="s">
        <v>112</v>
      </c>
      <c r="E79" t="s">
        <v>225</v>
      </c>
      <c r="F79">
        <v>2</v>
      </c>
      <c r="H79" t="s">
        <v>226</v>
      </c>
      <c r="I79" t="s">
        <v>1</v>
      </c>
      <c r="J79">
        <v>72</v>
      </c>
      <c r="K79">
        <v>0</v>
      </c>
      <c r="L79">
        <v>0</v>
      </c>
      <c r="M79" s="9">
        <f>J79+(K79/20)+(L79/240)</f>
        <v>72</v>
      </c>
      <c r="N79" s="7">
        <f>M79/12</f>
        <v>6</v>
      </c>
      <c r="O79" s="7">
        <f>N79/F79</f>
        <v>3</v>
      </c>
      <c r="P79" s="7"/>
      <c r="Q79" s="10"/>
      <c r="R79" s="5">
        <f>O79*240/27</f>
        <v>26.666666666666668</v>
      </c>
    </row>
    <row r="80" spans="1:17" ht="12.75">
      <c r="A80" s="15">
        <v>33165</v>
      </c>
      <c r="B80" s="2" t="s">
        <v>112</v>
      </c>
      <c r="C80" s="1"/>
      <c r="D80" s="24"/>
      <c r="E80" t="s">
        <v>225</v>
      </c>
      <c r="G80">
        <v>8</v>
      </c>
      <c r="H80" t="s">
        <v>226</v>
      </c>
      <c r="I80" t="s">
        <v>231</v>
      </c>
      <c r="J80">
        <v>13</v>
      </c>
      <c r="K80">
        <v>12</v>
      </c>
      <c r="L80">
        <v>0</v>
      </c>
      <c r="M80" s="9">
        <f>J80+(K80/20)+(L80/240)</f>
        <v>13.6</v>
      </c>
      <c r="N80" s="7">
        <f>M80/12</f>
        <v>1.1333333333333333</v>
      </c>
      <c r="O80" s="7">
        <f>(27/G80)*N80</f>
        <v>3.8249999999999997</v>
      </c>
      <c r="P80" s="7">
        <f>(N80*20)/G80</f>
        <v>2.833333333333333</v>
      </c>
      <c r="Q80" s="10">
        <f>P80*12</f>
        <v>34</v>
      </c>
    </row>
    <row r="81" spans="1:17" ht="12.75">
      <c r="A81" s="15">
        <v>33165</v>
      </c>
      <c r="B81" s="2" t="s">
        <v>112</v>
      </c>
      <c r="E81" t="s">
        <v>225</v>
      </c>
      <c r="G81">
        <v>21</v>
      </c>
      <c r="H81" t="s">
        <v>226</v>
      </c>
      <c r="I81" t="s">
        <v>1</v>
      </c>
      <c r="J81">
        <v>29</v>
      </c>
      <c r="K81">
        <v>8</v>
      </c>
      <c r="L81">
        <v>0</v>
      </c>
      <c r="M81" s="9">
        <f>J81+(K81/20)+(L81/240)</f>
        <v>29.4</v>
      </c>
      <c r="N81" s="7">
        <f>M81/12</f>
        <v>2.4499999999999997</v>
      </c>
      <c r="O81" s="7">
        <f>(27/G81)*N81</f>
        <v>3.15</v>
      </c>
      <c r="P81" s="7">
        <f>(N81*20)/G81</f>
        <v>2.333333333333333</v>
      </c>
      <c r="Q81" s="10">
        <f>P81*12</f>
        <v>27.999999999999996</v>
      </c>
    </row>
    <row r="82" spans="1:17" ht="12.75">
      <c r="A82" s="15">
        <v>33165</v>
      </c>
      <c r="B82" s="2" t="s">
        <v>112</v>
      </c>
      <c r="E82" t="s">
        <v>225</v>
      </c>
      <c r="G82">
        <v>12</v>
      </c>
      <c r="H82" t="s">
        <v>226</v>
      </c>
      <c r="J82">
        <v>16</v>
      </c>
      <c r="K82">
        <v>16</v>
      </c>
      <c r="L82">
        <v>0</v>
      </c>
      <c r="M82" s="9">
        <f>J82+(K82/20)+(L82/240)</f>
        <v>16.8</v>
      </c>
      <c r="N82" s="7">
        <f>M82/12</f>
        <v>1.4000000000000001</v>
      </c>
      <c r="O82" s="7">
        <f>(27/G82)*N82</f>
        <v>3.1500000000000004</v>
      </c>
      <c r="P82" s="7">
        <f>(N82*20)/G82</f>
        <v>2.3333333333333335</v>
      </c>
      <c r="Q82" s="10">
        <f>P82*12</f>
        <v>28</v>
      </c>
    </row>
    <row r="83" spans="1:17" ht="12.75">
      <c r="A83" s="15">
        <v>33165</v>
      </c>
      <c r="B83" s="2" t="s">
        <v>112</v>
      </c>
      <c r="E83" t="s">
        <v>225</v>
      </c>
      <c r="G83">
        <v>48</v>
      </c>
      <c r="H83" t="s">
        <v>226</v>
      </c>
      <c r="J83">
        <v>62</v>
      </c>
      <c r="K83">
        <v>8</v>
      </c>
      <c r="L83">
        <v>0</v>
      </c>
      <c r="M83" s="9">
        <f>J83+(K83/20)+(L83/240)</f>
        <v>62.4</v>
      </c>
      <c r="N83" s="7">
        <f>M83/12</f>
        <v>5.2</v>
      </c>
      <c r="O83" s="7">
        <f>(27/G83)*N83</f>
        <v>2.9250000000000003</v>
      </c>
      <c r="P83" s="7">
        <f>(N83*20)/G83</f>
        <v>2.1666666666666665</v>
      </c>
      <c r="Q83" s="10">
        <f>P83*12</f>
        <v>26</v>
      </c>
    </row>
    <row r="84" spans="1:17" ht="12.75">
      <c r="A84" s="15">
        <v>33165</v>
      </c>
      <c r="B84" s="2" t="s">
        <v>112</v>
      </c>
      <c r="E84" t="s">
        <v>225</v>
      </c>
      <c r="G84">
        <v>7</v>
      </c>
      <c r="H84" t="s">
        <v>226</v>
      </c>
      <c r="J84">
        <v>14</v>
      </c>
      <c r="K84">
        <v>0</v>
      </c>
      <c r="L84">
        <v>0</v>
      </c>
      <c r="M84" s="9">
        <f>J84+(K84/20)+(L84/240)</f>
        <v>14</v>
      </c>
      <c r="N84" s="7">
        <f>M84/12</f>
        <v>1.1666666666666667</v>
      </c>
      <c r="O84" s="7">
        <f>(27/G84)*N84</f>
        <v>4.5</v>
      </c>
      <c r="P84" s="7">
        <f>(N84*20)/G84</f>
        <v>3.3333333333333335</v>
      </c>
      <c r="Q84" s="10">
        <f>P84*12</f>
        <v>40</v>
      </c>
    </row>
    <row r="85" spans="1:17" ht="12.75">
      <c r="A85" s="15">
        <v>33165</v>
      </c>
      <c r="B85" s="2" t="s">
        <v>112</v>
      </c>
      <c r="E85" t="s">
        <v>225</v>
      </c>
      <c r="G85">
        <v>5</v>
      </c>
      <c r="H85" t="s">
        <v>226</v>
      </c>
      <c r="J85">
        <v>5</v>
      </c>
      <c r="K85">
        <v>0</v>
      </c>
      <c r="L85">
        <v>0</v>
      </c>
      <c r="M85" s="9">
        <f>J85+(K85/20)+(L85/240)</f>
        <v>5</v>
      </c>
      <c r="N85" s="7">
        <f>M85/12</f>
        <v>0.4166666666666667</v>
      </c>
      <c r="O85" s="7">
        <f>(27/G85)*N85</f>
        <v>2.2500000000000004</v>
      </c>
      <c r="P85" s="7">
        <f>(N85*20)/G85</f>
        <v>1.6666666666666667</v>
      </c>
      <c r="Q85" s="10">
        <f>P85*12</f>
        <v>20</v>
      </c>
    </row>
    <row r="86" spans="1:17" ht="12.75">
      <c r="A86" s="15">
        <v>33165</v>
      </c>
      <c r="B86" s="2" t="s">
        <v>112</v>
      </c>
      <c r="E86" t="s">
        <v>225</v>
      </c>
      <c r="G86">
        <v>5</v>
      </c>
      <c r="H86" t="s">
        <v>226</v>
      </c>
      <c r="J86">
        <v>3</v>
      </c>
      <c r="K86">
        <v>0</v>
      </c>
      <c r="L86">
        <v>0</v>
      </c>
      <c r="M86" s="9">
        <f>J86+(K86/20)+(L86/240)</f>
        <v>3</v>
      </c>
      <c r="N86" s="7">
        <f>M86/12</f>
        <v>0.25</v>
      </c>
      <c r="O86" s="7">
        <f>(27/G86)*N86</f>
        <v>1.35</v>
      </c>
      <c r="P86" s="7">
        <f>(N86*20)/G86</f>
        <v>1</v>
      </c>
      <c r="Q86" s="10">
        <f>P86*12</f>
        <v>12</v>
      </c>
    </row>
    <row r="87" spans="1:17" ht="12.75">
      <c r="A87" s="15"/>
      <c r="M87" s="9"/>
      <c r="N87" s="7"/>
      <c r="O87" s="7"/>
      <c r="P87" s="7"/>
      <c r="Q87" s="10"/>
    </row>
    <row r="88" spans="1:18" ht="12.75">
      <c r="A88" s="15">
        <v>33166</v>
      </c>
      <c r="B88" s="2" t="s">
        <v>113</v>
      </c>
      <c r="C88" s="2" t="s">
        <v>17</v>
      </c>
      <c r="D88" s="24" t="s">
        <v>2</v>
      </c>
      <c r="E88" t="s">
        <v>225</v>
      </c>
      <c r="F88">
        <v>13</v>
      </c>
      <c r="H88" t="s">
        <v>226</v>
      </c>
      <c r="I88" t="s">
        <v>205</v>
      </c>
      <c r="J88">
        <v>702</v>
      </c>
      <c r="K88">
        <v>0</v>
      </c>
      <c r="L88">
        <v>0</v>
      </c>
      <c r="M88" s="9">
        <f>J88+(K88/20)+(L88/240)</f>
        <v>702</v>
      </c>
      <c r="N88" s="7">
        <f>M88/12</f>
        <v>58.5</v>
      </c>
      <c r="O88" s="7">
        <f>N88/F88</f>
        <v>4.5</v>
      </c>
      <c r="P88" s="7"/>
      <c r="Q88" s="10"/>
      <c r="R88" s="5">
        <f>O88*240/27</f>
        <v>40</v>
      </c>
    </row>
    <row r="89" spans="1:18" ht="12.75">
      <c r="A89" s="15">
        <v>33166</v>
      </c>
      <c r="B89" s="2" t="s">
        <v>113</v>
      </c>
      <c r="E89" t="s">
        <v>225</v>
      </c>
      <c r="F89">
        <v>2</v>
      </c>
      <c r="H89" t="s">
        <v>226</v>
      </c>
      <c r="J89">
        <v>72</v>
      </c>
      <c r="K89">
        <v>0</v>
      </c>
      <c r="L89">
        <v>0</v>
      </c>
      <c r="M89" s="9">
        <f>J89+(K89/20)+(L89/240)</f>
        <v>72</v>
      </c>
      <c r="N89" s="7">
        <f>M89/12</f>
        <v>6</v>
      </c>
      <c r="O89" s="7">
        <f>N89/F89</f>
        <v>3</v>
      </c>
      <c r="P89" s="7"/>
      <c r="Q89" s="10"/>
      <c r="R89" s="5">
        <f>O89*240/27</f>
        <v>26.666666666666668</v>
      </c>
    </row>
    <row r="90" spans="1:17" ht="12.75">
      <c r="A90" s="15">
        <v>33166</v>
      </c>
      <c r="B90" s="2" t="s">
        <v>113</v>
      </c>
      <c r="E90" t="s">
        <v>225</v>
      </c>
      <c r="G90">
        <v>8</v>
      </c>
      <c r="H90" t="s">
        <v>226</v>
      </c>
      <c r="I90" t="s">
        <v>231</v>
      </c>
      <c r="J90">
        <v>13</v>
      </c>
      <c r="K90">
        <v>12</v>
      </c>
      <c r="L90">
        <v>0</v>
      </c>
      <c r="M90" s="9">
        <f>J90+(K90/20)+(L90/240)</f>
        <v>13.6</v>
      </c>
      <c r="N90" s="7">
        <f>M90/12</f>
        <v>1.1333333333333333</v>
      </c>
      <c r="O90" s="7">
        <f>(27/G90)*N90</f>
        <v>3.8249999999999997</v>
      </c>
      <c r="P90" s="7">
        <f>(N90*20)/G90</f>
        <v>2.833333333333333</v>
      </c>
      <c r="Q90" s="10">
        <f>P90*12</f>
        <v>34</v>
      </c>
    </row>
    <row r="91" spans="1:17" ht="12.75">
      <c r="A91" s="15">
        <v>33166</v>
      </c>
      <c r="B91" s="2" t="s">
        <v>113</v>
      </c>
      <c r="E91" t="s">
        <v>225</v>
      </c>
      <c r="G91">
        <v>21</v>
      </c>
      <c r="H91" t="s">
        <v>226</v>
      </c>
      <c r="J91">
        <v>29</v>
      </c>
      <c r="K91">
        <v>8</v>
      </c>
      <c r="L91">
        <v>0</v>
      </c>
      <c r="M91" s="9">
        <f>J91+(K91/20)+(L91/240)</f>
        <v>29.4</v>
      </c>
      <c r="N91" s="7">
        <f>M91/12</f>
        <v>2.4499999999999997</v>
      </c>
      <c r="O91" s="7">
        <f>(27/G91)*N91</f>
        <v>3.15</v>
      </c>
      <c r="P91" s="7">
        <f>(N91*20)/G91</f>
        <v>2.333333333333333</v>
      </c>
      <c r="Q91" s="10">
        <f>P91*12</f>
        <v>27.999999999999996</v>
      </c>
    </row>
    <row r="92" spans="1:17" ht="12.75">
      <c r="A92" s="15">
        <v>33166</v>
      </c>
      <c r="B92" s="2" t="s">
        <v>113</v>
      </c>
      <c r="E92" t="s">
        <v>225</v>
      </c>
      <c r="G92">
        <v>48</v>
      </c>
      <c r="H92" t="s">
        <v>226</v>
      </c>
      <c r="J92">
        <v>62</v>
      </c>
      <c r="K92">
        <v>8</v>
      </c>
      <c r="L92">
        <v>0</v>
      </c>
      <c r="M92" s="9">
        <f>J92+(K92/20)+(L92/240)</f>
        <v>62.4</v>
      </c>
      <c r="N92" s="7">
        <f>M92/12</f>
        <v>5.2</v>
      </c>
      <c r="O92" s="7">
        <f>(27/G92)*N92</f>
        <v>2.9250000000000003</v>
      </c>
      <c r="P92" s="7">
        <f>(N92*20)/G92</f>
        <v>2.1666666666666665</v>
      </c>
      <c r="Q92" s="10">
        <f>P92*12</f>
        <v>26</v>
      </c>
    </row>
    <row r="93" spans="1:17" ht="12.75">
      <c r="A93" s="15">
        <v>33166</v>
      </c>
      <c r="B93" s="2" t="s">
        <v>113</v>
      </c>
      <c r="E93" t="s">
        <v>225</v>
      </c>
      <c r="G93">
        <v>7</v>
      </c>
      <c r="H93" t="s">
        <v>226</v>
      </c>
      <c r="J93">
        <v>14</v>
      </c>
      <c r="K93">
        <v>0</v>
      </c>
      <c r="L93">
        <v>0</v>
      </c>
      <c r="M93" s="9">
        <f>J93+(K93/20)+(L93/240)</f>
        <v>14</v>
      </c>
      <c r="N93" s="7">
        <f>M93/12</f>
        <v>1.1666666666666667</v>
      </c>
      <c r="O93" s="7">
        <f>(27/G93)*N93</f>
        <v>4.5</v>
      </c>
      <c r="P93" s="7">
        <f>(N93*20)/G93</f>
        <v>3.3333333333333335</v>
      </c>
      <c r="Q93" s="10">
        <f>P93*12</f>
        <v>40</v>
      </c>
    </row>
    <row r="94" spans="1:17" ht="12.75">
      <c r="A94" s="15">
        <v>33166</v>
      </c>
      <c r="B94" s="2" t="s">
        <v>113</v>
      </c>
      <c r="E94" t="s">
        <v>225</v>
      </c>
      <c r="G94">
        <v>5</v>
      </c>
      <c r="H94" t="s">
        <v>226</v>
      </c>
      <c r="J94">
        <v>5</v>
      </c>
      <c r="M94" s="9">
        <f>J94+(K94/20)+(L94/240)</f>
        <v>5</v>
      </c>
      <c r="N94" s="7">
        <f>M94/12</f>
        <v>0.4166666666666667</v>
      </c>
      <c r="O94" s="7">
        <f>(27/G94)*N94</f>
        <v>2.2500000000000004</v>
      </c>
      <c r="P94" s="7">
        <f>(N94*20)/G94</f>
        <v>1.6666666666666667</v>
      </c>
      <c r="Q94" s="10">
        <f>P94*12</f>
        <v>20</v>
      </c>
    </row>
    <row r="95" spans="1:17" ht="12.75">
      <c r="A95" s="15">
        <v>33166</v>
      </c>
      <c r="B95" s="2" t="s">
        <v>113</v>
      </c>
      <c r="E95" t="s">
        <v>225</v>
      </c>
      <c r="G95">
        <v>5</v>
      </c>
      <c r="H95" t="s">
        <v>226</v>
      </c>
      <c r="J95">
        <v>3</v>
      </c>
      <c r="M95" s="9">
        <f>J95+(K95/20)+(L95/240)</f>
        <v>3</v>
      </c>
      <c r="N95" s="7">
        <f>M95/12</f>
        <v>0.25</v>
      </c>
      <c r="O95" s="7">
        <f>(27/G95)*N95</f>
        <v>1.35</v>
      </c>
      <c r="P95" s="7">
        <f>(N95*20)/G95</f>
        <v>1</v>
      </c>
      <c r="Q95" s="10">
        <f>P95*12</f>
        <v>12</v>
      </c>
    </row>
    <row r="96" spans="1:17" ht="12.75">
      <c r="A96" s="15"/>
      <c r="B96" s="1"/>
      <c r="C96" s="1"/>
      <c r="D96" s="24"/>
      <c r="M96" s="9"/>
      <c r="N96" s="7"/>
      <c r="O96" s="7"/>
      <c r="P96" s="7"/>
      <c r="Q96" s="10"/>
    </row>
    <row r="97" spans="1:18" ht="12.75">
      <c r="A97" s="15">
        <v>33167</v>
      </c>
      <c r="B97" s="2" t="s">
        <v>114</v>
      </c>
      <c r="C97" s="2" t="s">
        <v>18</v>
      </c>
      <c r="E97" t="s">
        <v>225</v>
      </c>
      <c r="F97">
        <v>13</v>
      </c>
      <c r="H97" t="s">
        <v>226</v>
      </c>
      <c r="I97" t="s">
        <v>205</v>
      </c>
      <c r="J97">
        <v>702</v>
      </c>
      <c r="K97">
        <v>0</v>
      </c>
      <c r="L97">
        <v>0</v>
      </c>
      <c r="M97" s="9">
        <f>J97+(K97/20)+(L97/240)</f>
        <v>702</v>
      </c>
      <c r="N97" s="7">
        <f>M97/12</f>
        <v>58.5</v>
      </c>
      <c r="O97" s="7">
        <f>N97/F97</f>
        <v>4.5</v>
      </c>
      <c r="P97" s="7"/>
      <c r="Q97" s="10"/>
      <c r="R97" s="5">
        <f>O97*240/27</f>
        <v>40</v>
      </c>
    </row>
    <row r="98" spans="1:18" ht="12.75">
      <c r="A98" s="15">
        <v>33167</v>
      </c>
      <c r="B98" s="2" t="s">
        <v>114</v>
      </c>
      <c r="E98" t="s">
        <v>225</v>
      </c>
      <c r="F98">
        <v>2</v>
      </c>
      <c r="H98" t="s">
        <v>226</v>
      </c>
      <c r="J98">
        <v>72</v>
      </c>
      <c r="K98">
        <v>0</v>
      </c>
      <c r="L98">
        <v>0</v>
      </c>
      <c r="M98" s="9">
        <f>J98+(K98/20)+(L98/240)</f>
        <v>72</v>
      </c>
      <c r="N98" s="7">
        <f>M98/12</f>
        <v>6</v>
      </c>
      <c r="O98" s="7">
        <f>N98/F98</f>
        <v>3</v>
      </c>
      <c r="P98" s="7"/>
      <c r="Q98" s="10"/>
      <c r="R98" s="5">
        <f>O98*240/27</f>
        <v>26.666666666666668</v>
      </c>
    </row>
    <row r="99" spans="1:17" ht="12.75">
      <c r="A99" s="15">
        <v>33167</v>
      </c>
      <c r="B99" s="2" t="s">
        <v>114</v>
      </c>
      <c r="E99" t="s">
        <v>225</v>
      </c>
      <c r="G99">
        <v>8</v>
      </c>
      <c r="H99" t="s">
        <v>226</v>
      </c>
      <c r="I99" t="s">
        <v>231</v>
      </c>
      <c r="J99">
        <v>13</v>
      </c>
      <c r="K99">
        <v>12</v>
      </c>
      <c r="L99">
        <v>0</v>
      </c>
      <c r="M99" s="9">
        <f>J99+(K99/20)+(L99/240)</f>
        <v>13.6</v>
      </c>
      <c r="N99" s="7">
        <f>M99/12</f>
        <v>1.1333333333333333</v>
      </c>
      <c r="O99" s="7">
        <f>(27/G99)*N99</f>
        <v>3.8249999999999997</v>
      </c>
      <c r="P99" s="7">
        <f>(N99*20)/G99</f>
        <v>2.833333333333333</v>
      </c>
      <c r="Q99" s="10">
        <f>P99*12</f>
        <v>34</v>
      </c>
    </row>
    <row r="100" spans="1:17" ht="12.75">
      <c r="A100" s="15">
        <v>33167</v>
      </c>
      <c r="B100" s="2" t="s">
        <v>114</v>
      </c>
      <c r="E100" t="s">
        <v>225</v>
      </c>
      <c r="G100">
        <v>21</v>
      </c>
      <c r="H100" t="s">
        <v>226</v>
      </c>
      <c r="J100">
        <v>29</v>
      </c>
      <c r="K100">
        <v>8</v>
      </c>
      <c r="L100">
        <v>0</v>
      </c>
      <c r="M100" s="9">
        <f>J100+(K100/20)+(L100/240)</f>
        <v>29.4</v>
      </c>
      <c r="N100" s="7">
        <f>M100/12</f>
        <v>2.4499999999999997</v>
      </c>
      <c r="O100" s="7">
        <f>(27/G100)*N100</f>
        <v>3.15</v>
      </c>
      <c r="P100" s="7">
        <f>(N100*20)/G100</f>
        <v>2.333333333333333</v>
      </c>
      <c r="Q100" s="10">
        <f>P100*12</f>
        <v>27.999999999999996</v>
      </c>
    </row>
    <row r="101" spans="1:17" ht="12.75">
      <c r="A101" s="15">
        <v>33167</v>
      </c>
      <c r="B101" s="2" t="s">
        <v>114</v>
      </c>
      <c r="E101" t="s">
        <v>225</v>
      </c>
      <c r="G101">
        <v>48</v>
      </c>
      <c r="H101" t="s">
        <v>226</v>
      </c>
      <c r="J101">
        <v>62</v>
      </c>
      <c r="K101">
        <v>8</v>
      </c>
      <c r="L101">
        <v>0</v>
      </c>
      <c r="M101" s="9">
        <f>J101+(K101/20)+(L101/240)</f>
        <v>62.4</v>
      </c>
      <c r="N101" s="7">
        <f>M101/12</f>
        <v>5.2</v>
      </c>
      <c r="O101" s="7">
        <f>(27/G101)*N101</f>
        <v>2.9250000000000003</v>
      </c>
      <c r="P101" s="7">
        <f>(N101*20)/G101</f>
        <v>2.1666666666666665</v>
      </c>
      <c r="Q101" s="10">
        <f>P101*12</f>
        <v>26</v>
      </c>
    </row>
    <row r="102" spans="1:17" ht="12.75">
      <c r="A102" s="15">
        <v>33167</v>
      </c>
      <c r="B102" s="2" t="s">
        <v>114</v>
      </c>
      <c r="E102" t="s">
        <v>225</v>
      </c>
      <c r="G102">
        <v>7</v>
      </c>
      <c r="H102" t="s">
        <v>226</v>
      </c>
      <c r="J102">
        <v>14</v>
      </c>
      <c r="K102">
        <v>0</v>
      </c>
      <c r="L102">
        <v>0</v>
      </c>
      <c r="M102" s="9">
        <f>J102+(K102/20)+(L102/240)</f>
        <v>14</v>
      </c>
      <c r="N102" s="7">
        <f>M102/12</f>
        <v>1.1666666666666667</v>
      </c>
      <c r="O102" s="7">
        <f>(27/G102)*N102</f>
        <v>4.5</v>
      </c>
      <c r="P102" s="7">
        <f>(N102*20)/G102</f>
        <v>3.3333333333333335</v>
      </c>
      <c r="Q102" s="10">
        <f>P102*12</f>
        <v>40</v>
      </c>
    </row>
    <row r="103" spans="1:17" ht="12.75">
      <c r="A103" s="15">
        <v>33167</v>
      </c>
      <c r="B103" s="2" t="s">
        <v>114</v>
      </c>
      <c r="E103" t="s">
        <v>225</v>
      </c>
      <c r="G103">
        <v>5</v>
      </c>
      <c r="H103" t="s">
        <v>226</v>
      </c>
      <c r="J103">
        <v>5</v>
      </c>
      <c r="K103">
        <v>0</v>
      </c>
      <c r="L103">
        <v>0</v>
      </c>
      <c r="M103" s="9">
        <f>J103+(K103/20)+(L103/240)</f>
        <v>5</v>
      </c>
      <c r="N103" s="7">
        <f>M103/12</f>
        <v>0.4166666666666667</v>
      </c>
      <c r="O103" s="7">
        <f>(27/G103)*N103</f>
        <v>2.2500000000000004</v>
      </c>
      <c r="P103" s="7">
        <f>(N103*20)/G103</f>
        <v>1.6666666666666667</v>
      </c>
      <c r="Q103" s="10">
        <f>P103*12</f>
        <v>20</v>
      </c>
    </row>
    <row r="104" spans="1:17" ht="12.75">
      <c r="A104" s="15">
        <v>33167</v>
      </c>
      <c r="B104" s="2" t="s">
        <v>114</v>
      </c>
      <c r="E104" t="s">
        <v>225</v>
      </c>
      <c r="G104">
        <v>5</v>
      </c>
      <c r="H104" t="s">
        <v>226</v>
      </c>
      <c r="J104">
        <v>3</v>
      </c>
      <c r="K104">
        <v>0</v>
      </c>
      <c r="L104">
        <v>0</v>
      </c>
      <c r="M104" s="9">
        <f>J104+(K104/20)+(L104/240)</f>
        <v>3</v>
      </c>
      <c r="N104" s="7">
        <f>M104/12</f>
        <v>0.25</v>
      </c>
      <c r="O104" s="7">
        <f>(27/G104)*N104</f>
        <v>1.35</v>
      </c>
      <c r="P104" s="7">
        <f>(N104*20)/G104</f>
        <v>1</v>
      </c>
      <c r="Q104" s="10">
        <f>P104*12</f>
        <v>12</v>
      </c>
    </row>
    <row r="105" spans="1:17" ht="12.75">
      <c r="A105" s="15"/>
      <c r="M105" s="9"/>
      <c r="N105" s="7"/>
      <c r="O105" s="7"/>
      <c r="P105" s="7"/>
      <c r="Q105" s="10"/>
    </row>
    <row r="106" spans="1:18" ht="12.75">
      <c r="A106" s="15">
        <v>33168</v>
      </c>
      <c r="B106" s="2" t="s">
        <v>115</v>
      </c>
      <c r="C106" s="2" t="s">
        <v>19</v>
      </c>
      <c r="E106" t="s">
        <v>225</v>
      </c>
      <c r="F106">
        <v>13</v>
      </c>
      <c r="H106" t="s">
        <v>226</v>
      </c>
      <c r="I106" t="s">
        <v>205</v>
      </c>
      <c r="J106">
        <v>702</v>
      </c>
      <c r="K106">
        <v>0</v>
      </c>
      <c r="L106">
        <v>0</v>
      </c>
      <c r="M106" s="9">
        <f>J106+(K106/20)+(L106/240)</f>
        <v>702</v>
      </c>
      <c r="N106" s="7">
        <f>M106/12</f>
        <v>58.5</v>
      </c>
      <c r="O106" s="7">
        <f>N106/F106</f>
        <v>4.5</v>
      </c>
      <c r="P106" s="7"/>
      <c r="Q106" s="10"/>
      <c r="R106" s="5">
        <f>O106*240/27</f>
        <v>40</v>
      </c>
    </row>
    <row r="107" spans="1:18" ht="12.75">
      <c r="A107" s="15"/>
      <c r="F107">
        <v>2</v>
      </c>
      <c r="H107" t="s">
        <v>226</v>
      </c>
      <c r="J107">
        <v>72</v>
      </c>
      <c r="K107">
        <v>0</v>
      </c>
      <c r="L107">
        <v>0</v>
      </c>
      <c r="M107" s="9">
        <f>J107+(K107/20)+(L107/240)</f>
        <v>72</v>
      </c>
      <c r="N107" s="7">
        <f>M107/12</f>
        <v>6</v>
      </c>
      <c r="O107" s="7">
        <f>N107/F107</f>
        <v>3</v>
      </c>
      <c r="P107" s="7"/>
      <c r="Q107" s="10"/>
      <c r="R107" s="5">
        <f>O107*240/27</f>
        <v>26.666666666666668</v>
      </c>
    </row>
    <row r="108" spans="1:17" ht="12.75">
      <c r="A108" s="15"/>
      <c r="G108">
        <v>8</v>
      </c>
      <c r="H108" t="s">
        <v>226</v>
      </c>
      <c r="I108" t="s">
        <v>231</v>
      </c>
      <c r="J108">
        <v>13</v>
      </c>
      <c r="K108">
        <v>12</v>
      </c>
      <c r="L108">
        <v>0</v>
      </c>
      <c r="M108" s="9">
        <f>J108+(K108/20)+(L108/240)</f>
        <v>13.6</v>
      </c>
      <c r="N108" s="7">
        <f>M108/12</f>
        <v>1.1333333333333333</v>
      </c>
      <c r="O108" s="7">
        <f>(27/G108)*N108</f>
        <v>3.8249999999999997</v>
      </c>
      <c r="P108" s="7">
        <f>(N108*20)/G108</f>
        <v>2.833333333333333</v>
      </c>
      <c r="Q108" s="10">
        <f>P108*12</f>
        <v>34</v>
      </c>
    </row>
    <row r="109" spans="1:17" ht="12.75">
      <c r="A109" s="15"/>
      <c r="G109">
        <v>21</v>
      </c>
      <c r="H109" t="s">
        <v>226</v>
      </c>
      <c r="J109">
        <v>29</v>
      </c>
      <c r="K109">
        <v>8</v>
      </c>
      <c r="L109">
        <v>0</v>
      </c>
      <c r="M109" s="9">
        <f>J109+(K109/20)+(L109/240)</f>
        <v>29.4</v>
      </c>
      <c r="N109" s="7">
        <f>M109/12</f>
        <v>2.4499999999999997</v>
      </c>
      <c r="O109" s="7">
        <f>(27/G109)*N109</f>
        <v>3.15</v>
      </c>
      <c r="P109" s="7">
        <f>(N109*20)/G109</f>
        <v>2.333333333333333</v>
      </c>
      <c r="Q109" s="10">
        <f>P109*12</f>
        <v>27.999999999999996</v>
      </c>
    </row>
    <row r="110" spans="1:17" ht="12.75">
      <c r="A110" s="15"/>
      <c r="G110">
        <v>54</v>
      </c>
      <c r="H110" t="s">
        <v>226</v>
      </c>
      <c r="J110">
        <v>70</v>
      </c>
      <c r="K110">
        <v>4</v>
      </c>
      <c r="L110">
        <v>0</v>
      </c>
      <c r="M110" s="9">
        <f>J110+(K110/20)+(L110/240)</f>
        <v>70.2</v>
      </c>
      <c r="N110" s="7">
        <f>M110/12</f>
        <v>5.8500000000000005</v>
      </c>
      <c r="O110" s="7">
        <f>(27/G110)*N110</f>
        <v>2.9250000000000003</v>
      </c>
      <c r="P110" s="7">
        <f>(N110*20)/G110</f>
        <v>2.166666666666667</v>
      </c>
      <c r="Q110" s="10">
        <f>P110*12</f>
        <v>26.000000000000004</v>
      </c>
    </row>
    <row r="111" spans="1:17" ht="12.75">
      <c r="A111" s="15"/>
      <c r="G111">
        <v>7</v>
      </c>
      <c r="H111" t="s">
        <v>226</v>
      </c>
      <c r="J111">
        <v>14</v>
      </c>
      <c r="K111">
        <v>0</v>
      </c>
      <c r="L111">
        <v>0</v>
      </c>
      <c r="M111" s="9">
        <f>J111+(K111/20)+(L111/240)</f>
        <v>14</v>
      </c>
      <c r="N111" s="7">
        <f>M111/12</f>
        <v>1.1666666666666667</v>
      </c>
      <c r="O111" s="7">
        <f>(27/G111)*N111</f>
        <v>4.5</v>
      </c>
      <c r="P111" s="7">
        <f>(N111*20)/G111</f>
        <v>3.3333333333333335</v>
      </c>
      <c r="Q111" s="10">
        <f>P111*12</f>
        <v>40</v>
      </c>
    </row>
    <row r="112" spans="1:17" ht="12.75">
      <c r="A112" s="15"/>
      <c r="G112">
        <v>5</v>
      </c>
      <c r="H112" t="s">
        <v>226</v>
      </c>
      <c r="J112">
        <v>5</v>
      </c>
      <c r="K112">
        <v>0</v>
      </c>
      <c r="L112">
        <v>0</v>
      </c>
      <c r="M112" s="9">
        <f>J112+(K112/20)+(L112/240)</f>
        <v>5</v>
      </c>
      <c r="N112" s="7">
        <f>M112/12</f>
        <v>0.4166666666666667</v>
      </c>
      <c r="O112" s="7">
        <f>(27/G112)*N112</f>
        <v>2.2500000000000004</v>
      </c>
      <c r="P112" s="7">
        <f>(N112*20)/G112</f>
        <v>1.6666666666666667</v>
      </c>
      <c r="Q112" s="10">
        <f>P112*12</f>
        <v>20</v>
      </c>
    </row>
    <row r="113" spans="1:17" ht="12.75">
      <c r="A113" s="15"/>
      <c r="G113">
        <v>5</v>
      </c>
      <c r="H113" t="s">
        <v>226</v>
      </c>
      <c r="J113">
        <v>3</v>
      </c>
      <c r="K113">
        <v>0</v>
      </c>
      <c r="L113">
        <v>0</v>
      </c>
      <c r="M113" s="9">
        <f>J113+(K113/20)+(L113/240)</f>
        <v>3</v>
      </c>
      <c r="N113" s="7">
        <f>M113/12</f>
        <v>0.25</v>
      </c>
      <c r="O113" s="7">
        <f>(27/G113)*N113</f>
        <v>1.35</v>
      </c>
      <c r="P113" s="7">
        <f>(N113*20)/G113</f>
        <v>1</v>
      </c>
      <c r="Q113" s="10">
        <f>P113*12</f>
        <v>12</v>
      </c>
    </row>
    <row r="114" spans="1:17" ht="12.75">
      <c r="A114" s="15"/>
      <c r="M114" s="9"/>
      <c r="N114" s="7"/>
      <c r="O114" s="7"/>
      <c r="P114" s="7"/>
      <c r="Q114" s="10"/>
    </row>
    <row r="115" spans="1:18" ht="12.75">
      <c r="A115" s="15">
        <v>33169</v>
      </c>
      <c r="B115" s="2" t="s">
        <v>116</v>
      </c>
      <c r="C115" s="2" t="s">
        <v>19</v>
      </c>
      <c r="E115" t="s">
        <v>225</v>
      </c>
      <c r="F115">
        <v>14</v>
      </c>
      <c r="H115" t="s">
        <v>226</v>
      </c>
      <c r="I115" t="s">
        <v>205</v>
      </c>
      <c r="J115">
        <v>756</v>
      </c>
      <c r="K115">
        <v>0</v>
      </c>
      <c r="L115">
        <v>0</v>
      </c>
      <c r="M115" s="9">
        <f>J115+(K115/20)+(L115/240)</f>
        <v>756</v>
      </c>
      <c r="N115" s="7">
        <f>M115/12</f>
        <v>63</v>
      </c>
      <c r="O115" s="7">
        <f>N115/F115</f>
        <v>4.5</v>
      </c>
      <c r="P115" s="7"/>
      <c r="Q115" s="10"/>
      <c r="R115" s="5">
        <f>O115*240/27</f>
        <v>40</v>
      </c>
    </row>
    <row r="116" spans="1:18" ht="12.75">
      <c r="A116" s="15"/>
      <c r="F116">
        <v>2</v>
      </c>
      <c r="H116" t="s">
        <v>226</v>
      </c>
      <c r="J116">
        <v>72</v>
      </c>
      <c r="K116">
        <v>0</v>
      </c>
      <c r="L116">
        <v>0</v>
      </c>
      <c r="M116" s="9">
        <f>J116+(K116/20)+(L116/240)</f>
        <v>72</v>
      </c>
      <c r="N116" s="7">
        <f>M116/12</f>
        <v>6</v>
      </c>
      <c r="O116" s="7">
        <f>N116/F116</f>
        <v>3</v>
      </c>
      <c r="P116" s="7"/>
      <c r="Q116" s="10"/>
      <c r="R116" s="5">
        <f>O116*240/27</f>
        <v>26.666666666666668</v>
      </c>
    </row>
    <row r="117" spans="1:17" ht="12.75">
      <c r="A117" s="15"/>
      <c r="G117">
        <v>8</v>
      </c>
      <c r="H117" t="s">
        <v>226</v>
      </c>
      <c r="I117" t="s">
        <v>231</v>
      </c>
      <c r="J117">
        <v>13</v>
      </c>
      <c r="K117">
        <v>12</v>
      </c>
      <c r="L117">
        <v>0</v>
      </c>
      <c r="M117" s="9">
        <f>J117+(K117/20)+(L117/240)</f>
        <v>13.6</v>
      </c>
      <c r="N117" s="7">
        <f>M117/12</f>
        <v>1.1333333333333333</v>
      </c>
      <c r="O117" s="7">
        <f>(27/G117)*N117</f>
        <v>3.8249999999999997</v>
      </c>
      <c r="P117" s="7">
        <f>(N117*20)/G117</f>
        <v>2.833333333333333</v>
      </c>
      <c r="Q117" s="10">
        <f>P117*12</f>
        <v>34</v>
      </c>
    </row>
    <row r="118" spans="1:17" ht="12.75">
      <c r="A118" s="15"/>
      <c r="G118">
        <v>21</v>
      </c>
      <c r="H118" t="s">
        <v>226</v>
      </c>
      <c r="J118">
        <v>29</v>
      </c>
      <c r="K118">
        <v>8</v>
      </c>
      <c r="L118">
        <v>0</v>
      </c>
      <c r="M118" s="9">
        <f>J118+(K118/20)+(L118/240)</f>
        <v>29.4</v>
      </c>
      <c r="N118" s="7">
        <f>M118/12</f>
        <v>2.4499999999999997</v>
      </c>
      <c r="O118" s="7">
        <f>(27/G118)*N118</f>
        <v>3.15</v>
      </c>
      <c r="P118" s="7">
        <f>(N118*20)/G118</f>
        <v>2.333333333333333</v>
      </c>
      <c r="Q118" s="10">
        <f>P118*12</f>
        <v>27.999999999999996</v>
      </c>
    </row>
    <row r="119" spans="1:17" ht="12.75">
      <c r="A119" s="15"/>
      <c r="G119">
        <v>54</v>
      </c>
      <c r="H119" t="s">
        <v>226</v>
      </c>
      <c r="J119">
        <v>70</v>
      </c>
      <c r="K119">
        <v>4</v>
      </c>
      <c r="L119">
        <v>0</v>
      </c>
      <c r="M119" s="9">
        <f>J119+(K119/20)+(L119/240)</f>
        <v>70.2</v>
      </c>
      <c r="N119" s="7">
        <f>M119/12</f>
        <v>5.8500000000000005</v>
      </c>
      <c r="O119" s="7">
        <f>(27/G119)*N119</f>
        <v>2.9250000000000003</v>
      </c>
      <c r="P119" s="7">
        <f>(N119*20)/G119</f>
        <v>2.166666666666667</v>
      </c>
      <c r="Q119" s="10">
        <f>P119*12</f>
        <v>26.000000000000004</v>
      </c>
    </row>
    <row r="120" spans="1:17" ht="12.75">
      <c r="A120" s="15"/>
      <c r="G120">
        <v>7</v>
      </c>
      <c r="H120" t="s">
        <v>226</v>
      </c>
      <c r="J120">
        <v>14</v>
      </c>
      <c r="K120">
        <v>0</v>
      </c>
      <c r="L120">
        <v>0</v>
      </c>
      <c r="M120" s="9">
        <f>J120+(K120/20)+(L120/240)</f>
        <v>14</v>
      </c>
      <c r="N120" s="7">
        <f>M120/12</f>
        <v>1.1666666666666667</v>
      </c>
      <c r="O120" s="7">
        <f>(27/G120)*N120</f>
        <v>4.5</v>
      </c>
      <c r="P120" s="7">
        <f>(N120*20)/G120</f>
        <v>3.3333333333333335</v>
      </c>
      <c r="Q120" s="10">
        <f>P120*12</f>
        <v>40</v>
      </c>
    </row>
    <row r="121" spans="1:17" ht="12.75">
      <c r="A121" s="15"/>
      <c r="M121" s="9"/>
      <c r="N121" s="7"/>
      <c r="O121" s="7"/>
      <c r="P121" s="7"/>
      <c r="Q121" s="10"/>
    </row>
    <row r="122" spans="1:19" ht="12.75">
      <c r="A122" s="15">
        <v>33170</v>
      </c>
      <c r="B122" s="2" t="s">
        <v>117</v>
      </c>
      <c r="C122" s="2" t="s">
        <v>20</v>
      </c>
      <c r="D122" s="24"/>
      <c r="E122" t="s">
        <v>225</v>
      </c>
      <c r="F122">
        <v>20</v>
      </c>
      <c r="H122" t="s">
        <v>226</v>
      </c>
      <c r="I122" t="s">
        <v>205</v>
      </c>
      <c r="J122">
        <v>1080</v>
      </c>
      <c r="K122">
        <v>0</v>
      </c>
      <c r="L122">
        <v>0</v>
      </c>
      <c r="M122" s="9">
        <f>J122+(K122/20)+(L122/240)</f>
        <v>1080</v>
      </c>
      <c r="N122" s="7">
        <f>M122/12</f>
        <v>90</v>
      </c>
      <c r="O122" s="7">
        <f>N122/F122</f>
        <v>4.5</v>
      </c>
      <c r="P122" s="7"/>
      <c r="Q122" s="10"/>
      <c r="R122" s="5">
        <f>O122*240/27</f>
        <v>40</v>
      </c>
      <c r="S122" t="s">
        <v>220</v>
      </c>
    </row>
    <row r="123" spans="6:18" ht="12.75">
      <c r="F123">
        <v>2</v>
      </c>
      <c r="H123" t="s">
        <v>226</v>
      </c>
      <c r="J123">
        <v>72</v>
      </c>
      <c r="K123">
        <v>0</v>
      </c>
      <c r="L123">
        <v>0</v>
      </c>
      <c r="M123" s="9">
        <f>J123+(K123/20)+(L123/240)</f>
        <v>72</v>
      </c>
      <c r="N123" s="7">
        <f>M123/12</f>
        <v>6</v>
      </c>
      <c r="O123" s="7">
        <f>N123/F123</f>
        <v>3</v>
      </c>
      <c r="P123" s="7"/>
      <c r="Q123" s="10"/>
      <c r="R123" s="5">
        <f>O123*240/27</f>
        <v>26.666666666666668</v>
      </c>
    </row>
    <row r="124" spans="7:17" ht="12.75">
      <c r="G124">
        <v>8</v>
      </c>
      <c r="H124" t="s">
        <v>226</v>
      </c>
      <c r="I124" t="s">
        <v>231</v>
      </c>
      <c r="J124">
        <v>13</v>
      </c>
      <c r="K124">
        <v>12</v>
      </c>
      <c r="L124">
        <v>0</v>
      </c>
      <c r="M124" s="9">
        <f>J124+(K124/20)+(L124/240)</f>
        <v>13.6</v>
      </c>
      <c r="N124" s="7">
        <f>M124/12</f>
        <v>1.1333333333333333</v>
      </c>
      <c r="O124" s="7">
        <f>(27/G124)*N124</f>
        <v>3.8249999999999997</v>
      </c>
      <c r="P124" s="7">
        <f>(N124*20)/G124</f>
        <v>2.833333333333333</v>
      </c>
      <c r="Q124" s="10">
        <f>P124*12</f>
        <v>34</v>
      </c>
    </row>
    <row r="125" spans="7:17" ht="12.75">
      <c r="G125">
        <v>21</v>
      </c>
      <c r="H125" t="s">
        <v>226</v>
      </c>
      <c r="J125">
        <v>29</v>
      </c>
      <c r="K125">
        <v>8</v>
      </c>
      <c r="L125">
        <v>0</v>
      </c>
      <c r="M125" s="9">
        <f>J125+(K125/20)+(L125/240)</f>
        <v>29.4</v>
      </c>
      <c r="N125" s="7">
        <f>M125/12</f>
        <v>2.4499999999999997</v>
      </c>
      <c r="O125" s="7">
        <f>(27/G125)*N125</f>
        <v>3.15</v>
      </c>
      <c r="P125" s="7">
        <f>(N125*20)/G125</f>
        <v>2.333333333333333</v>
      </c>
      <c r="Q125" s="10">
        <f>P125*12</f>
        <v>27.999999999999996</v>
      </c>
    </row>
    <row r="126" spans="7:17" ht="12.75">
      <c r="G126">
        <v>60</v>
      </c>
      <c r="H126" t="s">
        <v>226</v>
      </c>
      <c r="J126">
        <v>78</v>
      </c>
      <c r="K126">
        <v>0</v>
      </c>
      <c r="L126">
        <v>0</v>
      </c>
      <c r="M126" s="9">
        <f>J126+(K126/20)+(L126/240)</f>
        <v>78</v>
      </c>
      <c r="N126" s="7">
        <f>M126/12</f>
        <v>6.5</v>
      </c>
      <c r="O126" s="7">
        <f>(27/G126)*N126</f>
        <v>2.9250000000000003</v>
      </c>
      <c r="P126" s="7">
        <f>(N126*20)/G126</f>
        <v>2.1666666666666665</v>
      </c>
      <c r="Q126" s="10">
        <f>P126*12</f>
        <v>26</v>
      </c>
    </row>
    <row r="127" spans="7:17" ht="12.75">
      <c r="G127">
        <v>7</v>
      </c>
      <c r="H127" t="s">
        <v>226</v>
      </c>
      <c r="J127">
        <v>14</v>
      </c>
      <c r="K127">
        <v>0</v>
      </c>
      <c r="L127">
        <v>0</v>
      </c>
      <c r="M127" s="9">
        <f>J127+(K127/20)+(L127/240)</f>
        <v>14</v>
      </c>
      <c r="N127" s="7">
        <f>M127/12</f>
        <v>1.1666666666666667</v>
      </c>
      <c r="O127" s="7">
        <f>(27/G127)*N127</f>
        <v>4.5</v>
      </c>
      <c r="P127" s="7">
        <f>(N127*20)/G127</f>
        <v>3.3333333333333335</v>
      </c>
      <c r="Q127" s="10">
        <f>P127*12</f>
        <v>40</v>
      </c>
    </row>
    <row r="128" spans="7:17" ht="12.75">
      <c r="G128">
        <v>5</v>
      </c>
      <c r="H128" t="s">
        <v>226</v>
      </c>
      <c r="J128">
        <v>5</v>
      </c>
      <c r="M128" s="9">
        <f>J128+(K128/20)+(L128/240)</f>
        <v>5</v>
      </c>
      <c r="N128" s="7">
        <f>M128/12</f>
        <v>0.4166666666666667</v>
      </c>
      <c r="O128" s="7">
        <f>(27/G128)*N128</f>
        <v>2.2500000000000004</v>
      </c>
      <c r="P128" s="7">
        <f>(N128*20)/G128</f>
        <v>1.6666666666666667</v>
      </c>
      <c r="Q128" s="10">
        <f>P128*12</f>
        <v>20</v>
      </c>
    </row>
    <row r="129" spans="7:17" ht="12.75">
      <c r="G129">
        <v>5</v>
      </c>
      <c r="H129" t="s">
        <v>226</v>
      </c>
      <c r="J129">
        <v>3</v>
      </c>
      <c r="M129" s="9">
        <f>J129+(K129/20)+(L129/240)</f>
        <v>3</v>
      </c>
      <c r="N129" s="7">
        <f>M129/12</f>
        <v>0.25</v>
      </c>
      <c r="O129" s="7">
        <f>(27/G129)*N129</f>
        <v>1.35</v>
      </c>
      <c r="P129" s="7">
        <f>(N129*20)/G129</f>
        <v>1</v>
      </c>
      <c r="Q129" s="10">
        <f>P129*12</f>
        <v>12</v>
      </c>
    </row>
    <row r="130" spans="13:17" ht="12.75">
      <c r="M130" s="9"/>
      <c r="N130" s="7"/>
      <c r="O130" s="7"/>
      <c r="P130" s="7"/>
      <c r="Q130" s="10"/>
    </row>
    <row r="131" spans="1:18" ht="12.75">
      <c r="A131" s="15">
        <v>33171</v>
      </c>
      <c r="B131" s="2" t="s">
        <v>118</v>
      </c>
      <c r="C131" s="2" t="s">
        <v>21</v>
      </c>
      <c r="E131" t="s">
        <v>225</v>
      </c>
      <c r="F131">
        <v>20</v>
      </c>
      <c r="H131" t="s">
        <v>226</v>
      </c>
      <c r="I131" t="s">
        <v>205</v>
      </c>
      <c r="J131">
        <v>1080</v>
      </c>
      <c r="K131">
        <v>0</v>
      </c>
      <c r="L131">
        <v>0</v>
      </c>
      <c r="M131" s="9">
        <f>J131+(K131/20)+(L131/240)</f>
        <v>1080</v>
      </c>
      <c r="N131" s="7">
        <f>M131/12</f>
        <v>90</v>
      </c>
      <c r="O131" s="7">
        <f>N131/F131</f>
        <v>4.5</v>
      </c>
      <c r="P131" s="7"/>
      <c r="Q131" s="10"/>
      <c r="R131" s="5">
        <f>O131*240/27</f>
        <v>40</v>
      </c>
    </row>
    <row r="132" spans="6:18" ht="12.75">
      <c r="F132">
        <v>2</v>
      </c>
      <c r="H132" t="s">
        <v>226</v>
      </c>
      <c r="J132">
        <v>72</v>
      </c>
      <c r="K132">
        <v>0</v>
      </c>
      <c r="L132">
        <v>0</v>
      </c>
      <c r="M132" s="9">
        <f>J132+(K132/20)+(L132/240)</f>
        <v>72</v>
      </c>
      <c r="N132" s="7">
        <f>M132/12</f>
        <v>6</v>
      </c>
      <c r="O132" s="7">
        <f>N132/F132</f>
        <v>3</v>
      </c>
      <c r="P132" s="7"/>
      <c r="Q132" s="10"/>
      <c r="R132" s="5">
        <f>O132*240/27</f>
        <v>26.666666666666668</v>
      </c>
    </row>
    <row r="133" spans="7:17" ht="12.75">
      <c r="G133">
        <v>8</v>
      </c>
      <c r="H133" t="s">
        <v>226</v>
      </c>
      <c r="I133" t="s">
        <v>231</v>
      </c>
      <c r="J133">
        <v>13</v>
      </c>
      <c r="K133">
        <v>12</v>
      </c>
      <c r="L133">
        <v>0</v>
      </c>
      <c r="M133" s="9">
        <f>J133+(K133/20)+(L133/240)</f>
        <v>13.6</v>
      </c>
      <c r="N133" s="7">
        <f>M133/12</f>
        <v>1.1333333333333333</v>
      </c>
      <c r="O133" s="7">
        <f>(27/G133)*N133</f>
        <v>3.8249999999999997</v>
      </c>
      <c r="P133" s="7">
        <f>(N133*20)/G133</f>
        <v>2.833333333333333</v>
      </c>
      <c r="Q133" s="10">
        <f>P133*12</f>
        <v>34</v>
      </c>
    </row>
    <row r="134" spans="7:17" ht="12.75">
      <c r="G134">
        <v>28</v>
      </c>
      <c r="H134" t="s">
        <v>226</v>
      </c>
      <c r="J134">
        <v>39</v>
      </c>
      <c r="K134">
        <v>4</v>
      </c>
      <c r="L134">
        <v>0</v>
      </c>
      <c r="M134" s="9">
        <f>J134+(K134/20)+(L134/240)</f>
        <v>39.2</v>
      </c>
      <c r="N134" s="7">
        <f>M134/12</f>
        <v>3.266666666666667</v>
      </c>
      <c r="O134" s="7">
        <f>(27/G134)*N134</f>
        <v>3.1500000000000004</v>
      </c>
      <c r="P134" s="7">
        <f>(N134*20)/G134</f>
        <v>2.3333333333333335</v>
      </c>
      <c r="Q134" s="10">
        <f>P134*12</f>
        <v>28</v>
      </c>
    </row>
    <row r="135" spans="7:17" ht="12.75">
      <c r="G135">
        <v>60</v>
      </c>
      <c r="H135" t="s">
        <v>226</v>
      </c>
      <c r="J135">
        <v>78</v>
      </c>
      <c r="K135">
        <v>0</v>
      </c>
      <c r="L135">
        <v>0</v>
      </c>
      <c r="M135" s="9">
        <f>J135+(K135/20)+(L135/240)</f>
        <v>78</v>
      </c>
      <c r="N135" s="7">
        <f>M135/12</f>
        <v>6.5</v>
      </c>
      <c r="O135" s="7">
        <f>(27/G135)*N135</f>
        <v>2.9250000000000003</v>
      </c>
      <c r="P135" s="7">
        <f>(N135*20)/G135</f>
        <v>2.1666666666666665</v>
      </c>
      <c r="Q135" s="10">
        <f>P135*12</f>
        <v>26</v>
      </c>
    </row>
    <row r="136" spans="7:17" ht="12.75">
      <c r="G136">
        <v>7</v>
      </c>
      <c r="H136" t="s">
        <v>226</v>
      </c>
      <c r="J136">
        <v>14</v>
      </c>
      <c r="K136">
        <v>0</v>
      </c>
      <c r="L136">
        <v>0</v>
      </c>
      <c r="M136" s="9">
        <f>J136+(K136/20)+(L136/240)</f>
        <v>14</v>
      </c>
      <c r="N136" s="7">
        <f>M136/12</f>
        <v>1.1666666666666667</v>
      </c>
      <c r="O136" s="7">
        <f>(27/G136)*N136</f>
        <v>4.5</v>
      </c>
      <c r="P136" s="7">
        <f>(N136*20)/G136</f>
        <v>3.3333333333333335</v>
      </c>
      <c r="Q136" s="10">
        <f>P136*12</f>
        <v>40</v>
      </c>
    </row>
    <row r="137" spans="7:17" ht="12.75">
      <c r="G137">
        <v>5</v>
      </c>
      <c r="H137" t="s">
        <v>226</v>
      </c>
      <c r="J137">
        <v>5</v>
      </c>
      <c r="M137" s="9">
        <f>J137+(K137/20)+(L137/240)</f>
        <v>5</v>
      </c>
      <c r="N137" s="7">
        <f>M137/12</f>
        <v>0.4166666666666667</v>
      </c>
      <c r="O137" s="7">
        <f>(27/G137)*N137</f>
        <v>2.2500000000000004</v>
      </c>
      <c r="P137" s="7">
        <f>(N137*20)/G137</f>
        <v>1.6666666666666667</v>
      </c>
      <c r="Q137" s="10">
        <f>P137*12</f>
        <v>20</v>
      </c>
    </row>
    <row r="138" spans="7:17" ht="12.75">
      <c r="G138">
        <v>5</v>
      </c>
      <c r="H138" t="s">
        <v>226</v>
      </c>
      <c r="J138">
        <v>3</v>
      </c>
      <c r="M138" s="9">
        <f>J138+(K138/20)+(L138/240)</f>
        <v>3</v>
      </c>
      <c r="N138" s="7">
        <f>M138/12</f>
        <v>0.25</v>
      </c>
      <c r="O138" s="7">
        <f>(27/G138)*N138</f>
        <v>1.35</v>
      </c>
      <c r="P138" s="7">
        <f>(N138*20)/G138</f>
        <v>1</v>
      </c>
      <c r="Q138" s="10">
        <f>P138*12</f>
        <v>12</v>
      </c>
    </row>
    <row r="139" spans="13:17" ht="12.75">
      <c r="M139" s="9"/>
      <c r="N139" s="7"/>
      <c r="O139" s="7"/>
      <c r="P139" s="7"/>
      <c r="Q139" s="10"/>
    </row>
    <row r="140" spans="1:17" ht="12.75">
      <c r="A140" s="16"/>
      <c r="B140" s="1"/>
      <c r="C140" s="1"/>
      <c r="M140" s="9"/>
      <c r="N140" s="7"/>
      <c r="O140" s="7"/>
      <c r="P140" s="7"/>
      <c r="Q140" s="10"/>
    </row>
    <row r="141" spans="1:18" ht="12.75">
      <c r="A141" s="15">
        <v>33172</v>
      </c>
      <c r="B141" s="2" t="s">
        <v>119</v>
      </c>
      <c r="C141" s="2" t="s">
        <v>22</v>
      </c>
      <c r="D141" s="24"/>
      <c r="E141" t="s">
        <v>225</v>
      </c>
      <c r="F141">
        <v>20</v>
      </c>
      <c r="H141" t="s">
        <v>226</v>
      </c>
      <c r="I141" t="s">
        <v>205</v>
      </c>
      <c r="J141">
        <v>1080</v>
      </c>
      <c r="K141">
        <v>0</v>
      </c>
      <c r="L141">
        <v>0</v>
      </c>
      <c r="M141" s="9">
        <f>J141+(K141/20)+(L141/240)</f>
        <v>1080</v>
      </c>
      <c r="N141" s="7">
        <f>M141/12</f>
        <v>90</v>
      </c>
      <c r="O141" s="7">
        <f>N141/F141</f>
        <v>4.5</v>
      </c>
      <c r="P141" s="7"/>
      <c r="Q141" s="10"/>
      <c r="R141" s="5">
        <f>O141*240/27</f>
        <v>40</v>
      </c>
    </row>
    <row r="142" spans="6:18" ht="12.75">
      <c r="F142">
        <v>2</v>
      </c>
      <c r="H142" t="s">
        <v>226</v>
      </c>
      <c r="J142">
        <v>72</v>
      </c>
      <c r="K142">
        <v>0</v>
      </c>
      <c r="L142">
        <v>0</v>
      </c>
      <c r="M142" s="9">
        <f>J142+(K142/20)+(L142/240)</f>
        <v>72</v>
      </c>
      <c r="N142" s="7">
        <f>M142/12</f>
        <v>6</v>
      </c>
      <c r="O142" s="7">
        <f>N142/F142</f>
        <v>3</v>
      </c>
      <c r="P142" s="7"/>
      <c r="Q142" s="10"/>
      <c r="R142" s="5">
        <f>O142*240/27</f>
        <v>26.666666666666668</v>
      </c>
    </row>
    <row r="143" spans="7:17" ht="12.75">
      <c r="G143">
        <v>8</v>
      </c>
      <c r="H143" t="s">
        <v>226</v>
      </c>
      <c r="I143" t="s">
        <v>231</v>
      </c>
      <c r="J143">
        <v>13</v>
      </c>
      <c r="K143">
        <v>12</v>
      </c>
      <c r="L143">
        <v>0</v>
      </c>
      <c r="M143" s="9">
        <f>J143+(K143/20)+(L143/240)</f>
        <v>13.6</v>
      </c>
      <c r="N143" s="7">
        <f>M143/12</f>
        <v>1.1333333333333333</v>
      </c>
      <c r="O143" s="7">
        <f>(27/G143)*N143</f>
        <v>3.8249999999999997</v>
      </c>
      <c r="P143" s="7">
        <f>(N143*20)/G143</f>
        <v>2.833333333333333</v>
      </c>
      <c r="Q143" s="10">
        <f>P143*12</f>
        <v>34</v>
      </c>
    </row>
    <row r="144" spans="7:17" ht="12.75">
      <c r="G144">
        <v>28</v>
      </c>
      <c r="H144" t="s">
        <v>226</v>
      </c>
      <c r="J144">
        <v>39</v>
      </c>
      <c r="K144">
        <v>4</v>
      </c>
      <c r="L144">
        <v>0</v>
      </c>
      <c r="M144" s="9">
        <f>J144+(K144/20)+(L144/240)</f>
        <v>39.2</v>
      </c>
      <c r="N144" s="7">
        <f>M144/12</f>
        <v>3.266666666666667</v>
      </c>
      <c r="O144" s="7">
        <f>(27/G144)*N144</f>
        <v>3.1500000000000004</v>
      </c>
      <c r="P144" s="7">
        <f>(N144*20)/G144</f>
        <v>2.3333333333333335</v>
      </c>
      <c r="Q144" s="10">
        <f>P144*12</f>
        <v>28</v>
      </c>
    </row>
    <row r="145" spans="7:17" ht="12.75">
      <c r="G145">
        <v>60</v>
      </c>
      <c r="H145" t="s">
        <v>226</v>
      </c>
      <c r="J145">
        <v>78</v>
      </c>
      <c r="K145">
        <v>0</v>
      </c>
      <c r="L145">
        <v>0</v>
      </c>
      <c r="M145" s="9">
        <f>J145+(K145/20)+(L145/240)</f>
        <v>78</v>
      </c>
      <c r="N145" s="7">
        <f>M145/12</f>
        <v>6.5</v>
      </c>
      <c r="O145" s="7">
        <f>(27/G145)*N145</f>
        <v>2.9250000000000003</v>
      </c>
      <c r="P145" s="7">
        <f>(N145*20)/G145</f>
        <v>2.1666666666666665</v>
      </c>
      <c r="Q145" s="10">
        <f>P145*12</f>
        <v>26</v>
      </c>
    </row>
    <row r="146" spans="7:17" ht="12.75">
      <c r="G146">
        <v>7</v>
      </c>
      <c r="H146" t="s">
        <v>226</v>
      </c>
      <c r="J146">
        <v>14</v>
      </c>
      <c r="K146">
        <v>0</v>
      </c>
      <c r="L146">
        <v>0</v>
      </c>
      <c r="M146" s="9">
        <f>J146+(K146/20)+(L146/240)</f>
        <v>14</v>
      </c>
      <c r="N146" s="7">
        <f>M146/12</f>
        <v>1.1666666666666667</v>
      </c>
      <c r="O146" s="7">
        <f>(27/G146)*N146</f>
        <v>4.5</v>
      </c>
      <c r="P146" s="7">
        <f>(N146*20)/G146</f>
        <v>3.3333333333333335</v>
      </c>
      <c r="Q146" s="10">
        <f>P146*12</f>
        <v>40</v>
      </c>
    </row>
    <row r="147" spans="7:17" ht="12.75">
      <c r="G147">
        <v>5</v>
      </c>
      <c r="H147" t="s">
        <v>226</v>
      </c>
      <c r="J147">
        <v>5</v>
      </c>
      <c r="M147" s="9">
        <f>J147+(K147/20)+(L147/240)</f>
        <v>5</v>
      </c>
      <c r="N147" s="7">
        <f>M147/12</f>
        <v>0.4166666666666667</v>
      </c>
      <c r="O147" s="7">
        <f>(27/G147)*N147</f>
        <v>2.2500000000000004</v>
      </c>
      <c r="P147" s="7">
        <f>(N147*20)/G147</f>
        <v>1.6666666666666667</v>
      </c>
      <c r="Q147" s="10">
        <f>P147*12</f>
        <v>20</v>
      </c>
    </row>
    <row r="148" spans="7:17" ht="12.75">
      <c r="G148">
        <v>5</v>
      </c>
      <c r="H148" t="s">
        <v>226</v>
      </c>
      <c r="J148">
        <v>3</v>
      </c>
      <c r="M148" s="9">
        <f>J148+(K148/20)+(L148/240)</f>
        <v>3</v>
      </c>
      <c r="N148" s="7">
        <f>M148/12</f>
        <v>0.25</v>
      </c>
      <c r="O148" s="7">
        <f>(27/G148)*N148</f>
        <v>1.35</v>
      </c>
      <c r="P148" s="7">
        <f>(N148*20)/G148</f>
        <v>1</v>
      </c>
      <c r="Q148" s="10">
        <f>P148*12</f>
        <v>12</v>
      </c>
    </row>
    <row r="149" spans="13:17" ht="12.75">
      <c r="M149" s="9"/>
      <c r="N149" s="7"/>
      <c r="O149" s="7"/>
      <c r="P149" s="7"/>
      <c r="Q149" s="10"/>
    </row>
    <row r="150" spans="1:18" ht="12.75">
      <c r="A150" s="15">
        <v>33173</v>
      </c>
      <c r="B150" s="2" t="s">
        <v>120</v>
      </c>
      <c r="C150" s="2" t="s">
        <v>23</v>
      </c>
      <c r="E150" t="s">
        <v>225</v>
      </c>
      <c r="F150">
        <v>20</v>
      </c>
      <c r="H150" t="s">
        <v>226</v>
      </c>
      <c r="I150" t="s">
        <v>205</v>
      </c>
      <c r="J150">
        <v>1080</v>
      </c>
      <c r="K150">
        <v>0</v>
      </c>
      <c r="L150">
        <v>0</v>
      </c>
      <c r="M150" s="9">
        <f>J150+(K150/20)+(L150/240)</f>
        <v>1080</v>
      </c>
      <c r="N150" s="7">
        <f>M150/12</f>
        <v>90</v>
      </c>
      <c r="O150" s="7">
        <f>N150/F150</f>
        <v>4.5</v>
      </c>
      <c r="P150" s="7"/>
      <c r="Q150" s="10"/>
      <c r="R150" s="5">
        <f>O150*240/27</f>
        <v>40</v>
      </c>
    </row>
    <row r="151" spans="6:18" ht="12.75">
      <c r="F151">
        <v>2</v>
      </c>
      <c r="H151" t="s">
        <v>226</v>
      </c>
      <c r="J151">
        <v>72</v>
      </c>
      <c r="K151">
        <v>0</v>
      </c>
      <c r="L151">
        <v>0</v>
      </c>
      <c r="M151" s="9">
        <f>J151+(K151/20)+(L151/240)</f>
        <v>72</v>
      </c>
      <c r="N151" s="7">
        <f>M151/12</f>
        <v>6</v>
      </c>
      <c r="O151" s="7">
        <f>N151/F151</f>
        <v>3</v>
      </c>
      <c r="P151" s="7"/>
      <c r="Q151" s="10"/>
      <c r="R151" s="5">
        <f>O151*240/27</f>
        <v>26.666666666666668</v>
      </c>
    </row>
    <row r="152" spans="7:17" ht="12.75">
      <c r="G152">
        <v>8</v>
      </c>
      <c r="H152" t="s">
        <v>226</v>
      </c>
      <c r="I152" t="s">
        <v>231</v>
      </c>
      <c r="J152">
        <v>13</v>
      </c>
      <c r="K152">
        <v>12</v>
      </c>
      <c r="L152">
        <v>0</v>
      </c>
      <c r="M152" s="9">
        <f>J152+(K152/20)+(L152/240)</f>
        <v>13.6</v>
      </c>
      <c r="N152" s="7">
        <f>M152/12</f>
        <v>1.1333333333333333</v>
      </c>
      <c r="O152" s="7">
        <f>(27/G152)*N152</f>
        <v>3.8249999999999997</v>
      </c>
      <c r="P152" s="7">
        <f>(N152*20)/G152</f>
        <v>2.833333333333333</v>
      </c>
      <c r="Q152" s="10">
        <f>P152*12</f>
        <v>34</v>
      </c>
    </row>
    <row r="153" spans="7:17" ht="12.75">
      <c r="G153">
        <v>28</v>
      </c>
      <c r="H153" t="s">
        <v>226</v>
      </c>
      <c r="J153">
        <v>39</v>
      </c>
      <c r="K153">
        <v>4</v>
      </c>
      <c r="L153">
        <v>0</v>
      </c>
      <c r="M153" s="9">
        <f>J153+(K153/20)+(L153/240)</f>
        <v>39.2</v>
      </c>
      <c r="N153" s="7">
        <f>M153/12</f>
        <v>3.266666666666667</v>
      </c>
      <c r="O153" s="7">
        <f>(27/G153)*N153</f>
        <v>3.1500000000000004</v>
      </c>
      <c r="P153" s="7">
        <f>(N153*20)/G153</f>
        <v>2.3333333333333335</v>
      </c>
      <c r="Q153" s="10">
        <f>P153*12</f>
        <v>28</v>
      </c>
    </row>
    <row r="154" spans="7:17" ht="12.75">
      <c r="G154">
        <v>60</v>
      </c>
      <c r="H154" t="s">
        <v>226</v>
      </c>
      <c r="J154">
        <v>78</v>
      </c>
      <c r="K154">
        <v>0</v>
      </c>
      <c r="L154">
        <v>0</v>
      </c>
      <c r="M154" s="9">
        <f>J154+(K154/20)+(L154/240)</f>
        <v>78</v>
      </c>
      <c r="N154" s="7">
        <f>M154/12</f>
        <v>6.5</v>
      </c>
      <c r="O154" s="7">
        <f>(27/G154)*N154</f>
        <v>2.9250000000000003</v>
      </c>
      <c r="P154" s="7">
        <f>(N154*20)/G154</f>
        <v>2.1666666666666665</v>
      </c>
      <c r="Q154" s="10">
        <f>P154*12</f>
        <v>26</v>
      </c>
    </row>
    <row r="155" spans="7:17" ht="12.75">
      <c r="G155">
        <v>7</v>
      </c>
      <c r="H155" t="s">
        <v>226</v>
      </c>
      <c r="J155">
        <v>14</v>
      </c>
      <c r="K155">
        <v>0</v>
      </c>
      <c r="L155">
        <v>0</v>
      </c>
      <c r="M155" s="9">
        <f>J155+(K155/20)+(L155/240)</f>
        <v>14</v>
      </c>
      <c r="N155" s="7">
        <f>M155/12</f>
        <v>1.1666666666666667</v>
      </c>
      <c r="O155" s="7">
        <f>(27/G155)*N155</f>
        <v>4.5</v>
      </c>
      <c r="P155" s="7">
        <f>(N155*20)/G155</f>
        <v>3.3333333333333335</v>
      </c>
      <c r="Q155" s="10">
        <f>P155*12</f>
        <v>40</v>
      </c>
    </row>
    <row r="156" spans="7:17" ht="12.75">
      <c r="G156">
        <v>5</v>
      </c>
      <c r="H156" t="s">
        <v>226</v>
      </c>
      <c r="J156">
        <v>5</v>
      </c>
      <c r="M156" s="9">
        <f>J156+(K156/20)+(L156/240)</f>
        <v>5</v>
      </c>
      <c r="N156" s="7">
        <f>M156/12</f>
        <v>0.4166666666666667</v>
      </c>
      <c r="O156" s="7">
        <f>(27/G156)*N156</f>
        <v>2.2500000000000004</v>
      </c>
      <c r="P156" s="7">
        <f>(N156*20)/G156</f>
        <v>1.6666666666666667</v>
      </c>
      <c r="Q156" s="10">
        <f>P156*12</f>
        <v>20</v>
      </c>
    </row>
    <row r="157" spans="7:17" ht="12.75">
      <c r="G157">
        <v>5</v>
      </c>
      <c r="H157" t="s">
        <v>226</v>
      </c>
      <c r="J157">
        <v>3</v>
      </c>
      <c r="M157" s="9">
        <f>J157+(K157/20)+(L157/240)</f>
        <v>3</v>
      </c>
      <c r="N157" s="7">
        <f>M157/12</f>
        <v>0.25</v>
      </c>
      <c r="O157" s="7">
        <f>(27/G157)*N157</f>
        <v>1.35</v>
      </c>
      <c r="P157" s="7">
        <f>(N157*20)/G157</f>
        <v>1</v>
      </c>
      <c r="Q157" s="10">
        <f>P157*12</f>
        <v>12</v>
      </c>
    </row>
    <row r="158" spans="13:17" ht="12.75">
      <c r="M158" s="9"/>
      <c r="N158" s="7"/>
      <c r="O158" s="7"/>
      <c r="P158" s="7"/>
      <c r="Q158" s="10"/>
    </row>
    <row r="159" spans="1:18" ht="12.75">
      <c r="A159" s="15">
        <v>33174</v>
      </c>
      <c r="B159" s="2" t="s">
        <v>121</v>
      </c>
      <c r="C159" s="2" t="s">
        <v>24</v>
      </c>
      <c r="E159" t="s">
        <v>225</v>
      </c>
      <c r="F159">
        <v>20</v>
      </c>
      <c r="H159" t="s">
        <v>226</v>
      </c>
      <c r="I159" t="s">
        <v>205</v>
      </c>
      <c r="J159">
        <v>1080</v>
      </c>
      <c r="K159">
        <v>0</v>
      </c>
      <c r="L159">
        <v>0</v>
      </c>
      <c r="M159" s="9">
        <f>J159+(K159/20)+(L159/240)</f>
        <v>1080</v>
      </c>
      <c r="N159" s="7">
        <f>M159/12</f>
        <v>90</v>
      </c>
      <c r="O159" s="7">
        <f>N159/F159</f>
        <v>4.5</v>
      </c>
      <c r="P159" s="7"/>
      <c r="Q159" s="10"/>
      <c r="R159" s="5">
        <f>O159*240/27</f>
        <v>40</v>
      </c>
    </row>
    <row r="160" spans="6:18" ht="12.75">
      <c r="F160">
        <v>2</v>
      </c>
      <c r="H160" t="s">
        <v>226</v>
      </c>
      <c r="J160">
        <v>72</v>
      </c>
      <c r="K160">
        <v>0</v>
      </c>
      <c r="L160">
        <v>0</v>
      </c>
      <c r="M160" s="9">
        <f>J160+(K160/20)+(L160/240)</f>
        <v>72</v>
      </c>
      <c r="N160" s="7">
        <f>M160/12</f>
        <v>6</v>
      </c>
      <c r="O160" s="7">
        <f>N160/F160</f>
        <v>3</v>
      </c>
      <c r="P160" s="7"/>
      <c r="Q160" s="10"/>
      <c r="R160" s="5">
        <f>O160*240/27</f>
        <v>26.666666666666668</v>
      </c>
    </row>
    <row r="161" spans="7:17" ht="12.75">
      <c r="G161">
        <v>8</v>
      </c>
      <c r="H161" t="s">
        <v>226</v>
      </c>
      <c r="I161" t="s">
        <v>231</v>
      </c>
      <c r="J161">
        <v>13</v>
      </c>
      <c r="K161">
        <v>12</v>
      </c>
      <c r="L161">
        <v>0</v>
      </c>
      <c r="M161" s="9">
        <f>J161+(K161/20)+(L161/240)</f>
        <v>13.6</v>
      </c>
      <c r="N161" s="7">
        <f>M161/12</f>
        <v>1.1333333333333333</v>
      </c>
      <c r="O161" s="7">
        <f>(27/G161)*N161</f>
        <v>3.8249999999999997</v>
      </c>
      <c r="P161" s="7">
        <f>(N161*20)/G161</f>
        <v>2.833333333333333</v>
      </c>
      <c r="Q161" s="10">
        <f>P161*12</f>
        <v>34</v>
      </c>
    </row>
    <row r="162" spans="7:17" ht="12.75">
      <c r="G162">
        <v>28</v>
      </c>
      <c r="H162" t="s">
        <v>226</v>
      </c>
      <c r="J162">
        <v>39</v>
      </c>
      <c r="K162">
        <v>4</v>
      </c>
      <c r="L162">
        <v>0</v>
      </c>
      <c r="M162" s="9">
        <f>J162+(K162/20)+(L162/240)</f>
        <v>39.2</v>
      </c>
      <c r="N162" s="7">
        <f>M162/12</f>
        <v>3.266666666666667</v>
      </c>
      <c r="O162" s="7">
        <f>(27/G162)*N162</f>
        <v>3.1500000000000004</v>
      </c>
      <c r="P162" s="7">
        <f>(N162*20)/G162</f>
        <v>2.3333333333333335</v>
      </c>
      <c r="Q162" s="10">
        <f>P162*12</f>
        <v>28</v>
      </c>
    </row>
    <row r="163" spans="7:17" ht="12.75">
      <c r="G163">
        <v>60</v>
      </c>
      <c r="H163" t="s">
        <v>226</v>
      </c>
      <c r="J163">
        <v>78</v>
      </c>
      <c r="K163">
        <v>0</v>
      </c>
      <c r="L163">
        <v>0</v>
      </c>
      <c r="M163" s="9">
        <f>J163+(K163/20)+(L163/240)</f>
        <v>78</v>
      </c>
      <c r="N163" s="7">
        <f>M163/12</f>
        <v>6.5</v>
      </c>
      <c r="O163" s="7">
        <f>(27/G163)*N163</f>
        <v>2.9250000000000003</v>
      </c>
      <c r="P163" s="7">
        <f>(N163*20)/G163</f>
        <v>2.1666666666666665</v>
      </c>
      <c r="Q163" s="10">
        <f>P163*12</f>
        <v>26</v>
      </c>
    </row>
    <row r="164" spans="7:17" ht="12.75">
      <c r="G164">
        <v>7</v>
      </c>
      <c r="H164" t="s">
        <v>226</v>
      </c>
      <c r="J164">
        <v>14</v>
      </c>
      <c r="K164">
        <v>0</v>
      </c>
      <c r="L164">
        <v>0</v>
      </c>
      <c r="M164" s="9">
        <f>J164+(K164/20)+(L164/240)</f>
        <v>14</v>
      </c>
      <c r="N164" s="7">
        <f>M164/12</f>
        <v>1.1666666666666667</v>
      </c>
      <c r="O164" s="7">
        <f>(27/G164)*N164</f>
        <v>4.5</v>
      </c>
      <c r="P164" s="7">
        <f>(N164*20)/G164</f>
        <v>3.3333333333333335</v>
      </c>
      <c r="Q164" s="10">
        <f>P164*12</f>
        <v>40</v>
      </c>
    </row>
    <row r="165" spans="7:17" ht="12.75">
      <c r="G165">
        <v>5</v>
      </c>
      <c r="H165" t="s">
        <v>226</v>
      </c>
      <c r="J165">
        <v>5</v>
      </c>
      <c r="M165" s="9">
        <f>J165+(K165/20)+(L165/240)</f>
        <v>5</v>
      </c>
      <c r="N165" s="7">
        <f>M165/12</f>
        <v>0.4166666666666667</v>
      </c>
      <c r="O165" s="7">
        <f>(27/G165)*N165</f>
        <v>2.2500000000000004</v>
      </c>
      <c r="P165" s="7">
        <f>(N165*20)/G165</f>
        <v>1.6666666666666667</v>
      </c>
      <c r="Q165" s="10">
        <f>P165*12</f>
        <v>20</v>
      </c>
    </row>
    <row r="166" spans="7:17" ht="12.75">
      <c r="G166">
        <v>5</v>
      </c>
      <c r="H166" t="s">
        <v>226</v>
      </c>
      <c r="J166">
        <v>3</v>
      </c>
      <c r="M166" s="9">
        <f>J166+(K166/20)+(L166/240)</f>
        <v>3</v>
      </c>
      <c r="N166" s="7">
        <f>M166/12</f>
        <v>0.25</v>
      </c>
      <c r="O166" s="7">
        <f>(27/G166)*N166</f>
        <v>1.35</v>
      </c>
      <c r="P166" s="7">
        <f>(N166*20)/G166</f>
        <v>1</v>
      </c>
      <c r="Q166" s="10">
        <f>P166*12</f>
        <v>12</v>
      </c>
    </row>
    <row r="167" spans="13:17" ht="12.75">
      <c r="M167" s="9"/>
      <c r="N167" s="7"/>
      <c r="O167" s="7"/>
      <c r="P167" s="7"/>
      <c r="Q167" s="10"/>
    </row>
    <row r="168" spans="1:18" ht="12.75">
      <c r="A168" s="15">
        <v>33175</v>
      </c>
      <c r="B168" s="2" t="s">
        <v>122</v>
      </c>
      <c r="C168" s="2" t="s">
        <v>25</v>
      </c>
      <c r="E168" t="s">
        <v>225</v>
      </c>
      <c r="F168">
        <v>20</v>
      </c>
      <c r="H168" t="s">
        <v>226</v>
      </c>
      <c r="I168" t="s">
        <v>205</v>
      </c>
      <c r="J168">
        <v>1080</v>
      </c>
      <c r="K168">
        <v>0</v>
      </c>
      <c r="L168">
        <v>0</v>
      </c>
      <c r="M168" s="9">
        <f>J168+(K168/20)+(L168/240)</f>
        <v>1080</v>
      </c>
      <c r="N168" s="7">
        <f>M168/12</f>
        <v>90</v>
      </c>
      <c r="O168" s="7">
        <f>N168/F168</f>
        <v>4.5</v>
      </c>
      <c r="P168" s="7"/>
      <c r="Q168" s="10"/>
      <c r="R168" s="5">
        <f>O168*240/27</f>
        <v>40</v>
      </c>
    </row>
    <row r="169" spans="6:18" ht="12.75">
      <c r="F169">
        <v>2</v>
      </c>
      <c r="H169" t="s">
        <v>226</v>
      </c>
      <c r="J169">
        <v>72</v>
      </c>
      <c r="K169">
        <v>0</v>
      </c>
      <c r="L169">
        <v>0</v>
      </c>
      <c r="M169" s="9">
        <f>J169+(K169/20)+(L169/240)</f>
        <v>72</v>
      </c>
      <c r="N169" s="7">
        <f>M169/12</f>
        <v>6</v>
      </c>
      <c r="O169" s="7">
        <f>N169/F169</f>
        <v>3</v>
      </c>
      <c r="P169" s="7"/>
      <c r="Q169" s="10"/>
      <c r="R169" s="5">
        <f>O169*240/27</f>
        <v>26.666666666666668</v>
      </c>
    </row>
    <row r="170" spans="7:17" ht="12.75">
      <c r="G170">
        <v>8</v>
      </c>
      <c r="H170" t="s">
        <v>226</v>
      </c>
      <c r="I170" t="s">
        <v>231</v>
      </c>
      <c r="J170">
        <v>13</v>
      </c>
      <c r="K170">
        <v>12</v>
      </c>
      <c r="L170">
        <v>0</v>
      </c>
      <c r="M170" s="9">
        <f>J170+(K170/20)+(L170/240)</f>
        <v>13.6</v>
      </c>
      <c r="N170" s="7">
        <f>M170/12</f>
        <v>1.1333333333333333</v>
      </c>
      <c r="O170" s="7">
        <f>(27/G170)*N170</f>
        <v>3.8249999999999997</v>
      </c>
      <c r="P170" s="7">
        <f>(N170*20)/G170</f>
        <v>2.833333333333333</v>
      </c>
      <c r="Q170" s="10">
        <f>P170*12</f>
        <v>34</v>
      </c>
    </row>
    <row r="171" spans="7:17" ht="12.75">
      <c r="G171">
        <v>28</v>
      </c>
      <c r="H171" t="s">
        <v>226</v>
      </c>
      <c r="J171">
        <v>39</v>
      </c>
      <c r="K171">
        <v>4</v>
      </c>
      <c r="L171">
        <v>0</v>
      </c>
      <c r="M171" s="9">
        <f>J171+(K171/20)+(L171/240)</f>
        <v>39.2</v>
      </c>
      <c r="N171" s="7">
        <f>M171/12</f>
        <v>3.266666666666667</v>
      </c>
      <c r="O171" s="7">
        <f>(27/G171)*N171</f>
        <v>3.1500000000000004</v>
      </c>
      <c r="P171" s="7">
        <f>(N171*20)/G171</f>
        <v>2.3333333333333335</v>
      </c>
      <c r="Q171" s="10">
        <f>P171*12</f>
        <v>28</v>
      </c>
    </row>
    <row r="172" spans="7:17" ht="12.75">
      <c r="G172">
        <v>60</v>
      </c>
      <c r="H172" t="s">
        <v>226</v>
      </c>
      <c r="J172">
        <v>78</v>
      </c>
      <c r="K172">
        <v>0</v>
      </c>
      <c r="L172">
        <v>0</v>
      </c>
      <c r="M172" s="9">
        <f>J172+(K172/20)+(L172/240)</f>
        <v>78</v>
      </c>
      <c r="N172" s="7">
        <f>M172/12</f>
        <v>6.5</v>
      </c>
      <c r="O172" s="7">
        <f>(27/G172)*N172</f>
        <v>2.9250000000000003</v>
      </c>
      <c r="P172" s="7">
        <f>(N172*20)/G172</f>
        <v>2.1666666666666665</v>
      </c>
      <c r="Q172" s="10">
        <f>P172*12</f>
        <v>26</v>
      </c>
    </row>
    <row r="173" spans="7:17" ht="12.75">
      <c r="G173">
        <v>7</v>
      </c>
      <c r="H173" t="s">
        <v>226</v>
      </c>
      <c r="J173">
        <v>14</v>
      </c>
      <c r="K173">
        <v>0</v>
      </c>
      <c r="L173">
        <v>0</v>
      </c>
      <c r="M173" s="9">
        <f>J173+(K173/20)+(L173/240)</f>
        <v>14</v>
      </c>
      <c r="N173" s="7">
        <f>M173/12</f>
        <v>1.1666666666666667</v>
      </c>
      <c r="O173" s="7">
        <f>(27/G173)*N173</f>
        <v>4.5</v>
      </c>
      <c r="P173" s="7">
        <f>(N173*20)/G173</f>
        <v>3.3333333333333335</v>
      </c>
      <c r="Q173" s="10">
        <f>P173*12</f>
        <v>40</v>
      </c>
    </row>
    <row r="174" spans="7:17" ht="12.75">
      <c r="G174">
        <v>5</v>
      </c>
      <c r="H174" t="s">
        <v>226</v>
      </c>
      <c r="J174">
        <v>5</v>
      </c>
      <c r="M174" s="9">
        <f>J174+(K174/20)+(L174/240)</f>
        <v>5</v>
      </c>
      <c r="N174" s="7">
        <f>M174/12</f>
        <v>0.4166666666666667</v>
      </c>
      <c r="O174" s="7">
        <f>(27/G174)*N174</f>
        <v>2.2500000000000004</v>
      </c>
      <c r="P174" s="7">
        <f>(N174*20)/G174</f>
        <v>1.6666666666666667</v>
      </c>
      <c r="Q174" s="10">
        <f>P174*12</f>
        <v>20</v>
      </c>
    </row>
    <row r="175" spans="7:17" ht="12.75">
      <c r="G175">
        <v>5</v>
      </c>
      <c r="H175" t="s">
        <v>226</v>
      </c>
      <c r="J175">
        <v>3</v>
      </c>
      <c r="M175" s="9">
        <f>J175+(K175/20)+(L175/240)</f>
        <v>3</v>
      </c>
      <c r="N175" s="7">
        <f>M175/12</f>
        <v>0.25</v>
      </c>
      <c r="O175" s="7">
        <f>(27/G175)*N175</f>
        <v>1.35</v>
      </c>
      <c r="P175" s="7">
        <f>(N175*20)/G175</f>
        <v>1</v>
      </c>
      <c r="Q175" s="10">
        <f>P175*12</f>
        <v>12</v>
      </c>
    </row>
    <row r="176" spans="13:17" ht="12.75">
      <c r="M176" s="9"/>
      <c r="N176" s="7"/>
      <c r="O176" s="7"/>
      <c r="P176" s="7"/>
      <c r="Q176" s="10"/>
    </row>
    <row r="177" spans="1:18" ht="12.75">
      <c r="A177" s="15">
        <v>33176</v>
      </c>
      <c r="B177" s="2" t="s">
        <v>123</v>
      </c>
      <c r="C177" s="2" t="s">
        <v>26</v>
      </c>
      <c r="E177" t="s">
        <v>225</v>
      </c>
      <c r="F177">
        <v>20</v>
      </c>
      <c r="H177" t="s">
        <v>226</v>
      </c>
      <c r="I177" t="s">
        <v>205</v>
      </c>
      <c r="J177">
        <v>1080</v>
      </c>
      <c r="K177">
        <v>0</v>
      </c>
      <c r="L177">
        <v>0</v>
      </c>
      <c r="M177" s="9">
        <f>J177+(K177/20)+(L177/240)</f>
        <v>1080</v>
      </c>
      <c r="N177" s="7">
        <f>M177/12</f>
        <v>90</v>
      </c>
      <c r="O177" s="7">
        <f>N177/F177</f>
        <v>4.5</v>
      </c>
      <c r="P177" s="7"/>
      <c r="Q177" s="10"/>
      <c r="R177" s="5">
        <f>O177*240/27</f>
        <v>40</v>
      </c>
    </row>
    <row r="178" spans="6:18" ht="12.75">
      <c r="F178">
        <v>2</v>
      </c>
      <c r="H178" t="s">
        <v>226</v>
      </c>
      <c r="J178">
        <v>72</v>
      </c>
      <c r="K178">
        <v>0</v>
      </c>
      <c r="L178">
        <v>0</v>
      </c>
      <c r="M178" s="9">
        <f>J178+(K178/20)+(L178/240)</f>
        <v>72</v>
      </c>
      <c r="N178" s="7">
        <f>M178/12</f>
        <v>6</v>
      </c>
      <c r="O178" s="7">
        <f>N178/F178</f>
        <v>3</v>
      </c>
      <c r="P178" s="7"/>
      <c r="Q178" s="10"/>
      <c r="R178" s="5">
        <f>O178*240/27</f>
        <v>26.666666666666668</v>
      </c>
    </row>
    <row r="179" spans="7:18" ht="12.75">
      <c r="G179">
        <v>8</v>
      </c>
      <c r="H179" t="s">
        <v>226</v>
      </c>
      <c r="I179" t="s">
        <v>231</v>
      </c>
      <c r="J179">
        <v>13</v>
      </c>
      <c r="K179">
        <v>12</v>
      </c>
      <c r="L179">
        <v>0</v>
      </c>
      <c r="M179" s="9">
        <f>J179+(K179/20)+(L179/240)</f>
        <v>13.6</v>
      </c>
      <c r="N179" s="7">
        <f>M179/12</f>
        <v>1.1333333333333333</v>
      </c>
      <c r="O179" s="7">
        <f>(27/G179)*N179</f>
        <v>3.8249999999999997</v>
      </c>
      <c r="P179" s="7">
        <f>(N179*20)/G179</f>
        <v>2.833333333333333</v>
      </c>
      <c r="Q179" s="10">
        <f>P179*12</f>
        <v>34</v>
      </c>
      <c r="R179" s="5"/>
    </row>
    <row r="180" spans="7:18" ht="12.75">
      <c r="G180">
        <v>28</v>
      </c>
      <c r="H180" t="s">
        <v>226</v>
      </c>
      <c r="J180">
        <v>39</v>
      </c>
      <c r="K180">
        <v>4</v>
      </c>
      <c r="L180">
        <v>0</v>
      </c>
      <c r="M180" s="9">
        <f>J180+(K180/20)+(L180/240)</f>
        <v>39.2</v>
      </c>
      <c r="N180" s="7">
        <f>M180/12</f>
        <v>3.266666666666667</v>
      </c>
      <c r="O180" s="7">
        <f>(27/G180)*N180</f>
        <v>3.1500000000000004</v>
      </c>
      <c r="P180" s="7">
        <f>(N180*20)/G180</f>
        <v>2.3333333333333335</v>
      </c>
      <c r="Q180" s="10">
        <f>P180*12</f>
        <v>28</v>
      </c>
      <c r="R180" s="5"/>
    </row>
    <row r="181" spans="7:18" ht="12.75">
      <c r="G181">
        <v>60</v>
      </c>
      <c r="H181" t="s">
        <v>226</v>
      </c>
      <c r="J181">
        <v>78</v>
      </c>
      <c r="K181">
        <v>0</v>
      </c>
      <c r="L181">
        <v>0</v>
      </c>
      <c r="M181" s="9">
        <f>J181+(K181/20)+(L181/240)</f>
        <v>78</v>
      </c>
      <c r="N181" s="7">
        <f>M181/12</f>
        <v>6.5</v>
      </c>
      <c r="O181" s="7">
        <f>(27/G181)*N181</f>
        <v>2.9250000000000003</v>
      </c>
      <c r="P181" s="7">
        <f>(N181*20)/G181</f>
        <v>2.1666666666666665</v>
      </c>
      <c r="Q181" s="10">
        <f>P181*12</f>
        <v>26</v>
      </c>
      <c r="R181" s="5"/>
    </row>
    <row r="182" spans="7:18" ht="12.75">
      <c r="G182">
        <v>7</v>
      </c>
      <c r="H182" t="s">
        <v>226</v>
      </c>
      <c r="J182">
        <v>14</v>
      </c>
      <c r="K182">
        <v>0</v>
      </c>
      <c r="L182">
        <v>0</v>
      </c>
      <c r="M182" s="9">
        <f>J182+(K182/20)+(L182/240)</f>
        <v>14</v>
      </c>
      <c r="N182" s="7">
        <f>M182/12</f>
        <v>1.1666666666666667</v>
      </c>
      <c r="O182" s="7">
        <f>(27/G182)*N182</f>
        <v>4.5</v>
      </c>
      <c r="P182" s="7">
        <f>(N182*20)/G182</f>
        <v>3.3333333333333335</v>
      </c>
      <c r="Q182" s="10">
        <f>P182*12</f>
        <v>40</v>
      </c>
      <c r="R182" s="5"/>
    </row>
    <row r="183" spans="7:18" ht="12.75">
      <c r="G183">
        <v>5</v>
      </c>
      <c r="H183" t="s">
        <v>226</v>
      </c>
      <c r="J183">
        <v>5</v>
      </c>
      <c r="M183" s="9">
        <f>J183+(K183/20)+(L183/240)</f>
        <v>5</v>
      </c>
      <c r="N183" s="7">
        <f>M183/12</f>
        <v>0.4166666666666667</v>
      </c>
      <c r="O183" s="7">
        <f>(27/G183)*N183</f>
        <v>2.2500000000000004</v>
      </c>
      <c r="P183" s="7">
        <f>(N183*20)/G183</f>
        <v>1.6666666666666667</v>
      </c>
      <c r="Q183" s="10">
        <f>P183*12</f>
        <v>20</v>
      </c>
      <c r="R183" s="5"/>
    </row>
    <row r="184" spans="7:18" ht="12.75">
      <c r="G184">
        <v>5</v>
      </c>
      <c r="H184" t="s">
        <v>226</v>
      </c>
      <c r="J184">
        <v>3</v>
      </c>
      <c r="M184" s="9">
        <f>J184+(K184/20)+(L184/240)</f>
        <v>3</v>
      </c>
      <c r="N184" s="7">
        <f>M184/12</f>
        <v>0.25</v>
      </c>
      <c r="O184" s="7">
        <f>(27/G184)*N184</f>
        <v>1.35</v>
      </c>
      <c r="P184" s="7">
        <f>(N184*20)/G184</f>
        <v>1</v>
      </c>
      <c r="Q184" s="10">
        <f>P184*12</f>
        <v>12</v>
      </c>
      <c r="R184" s="5"/>
    </row>
    <row r="185" spans="13:18" ht="12.75">
      <c r="M185" s="9"/>
      <c r="N185" s="7"/>
      <c r="O185" s="7"/>
      <c r="P185" s="7"/>
      <c r="Q185" s="10"/>
      <c r="R185" s="5"/>
    </row>
    <row r="186" spans="1:19" ht="12.75">
      <c r="A186" s="15">
        <v>33177</v>
      </c>
      <c r="B186" s="2" t="s">
        <v>124</v>
      </c>
      <c r="C186" s="2" t="s">
        <v>27</v>
      </c>
      <c r="E186" t="s">
        <v>225</v>
      </c>
      <c r="F186">
        <v>16</v>
      </c>
      <c r="H186" t="s">
        <v>226</v>
      </c>
      <c r="I186" t="s">
        <v>205</v>
      </c>
      <c r="J186">
        <v>864</v>
      </c>
      <c r="K186">
        <v>0</v>
      </c>
      <c r="L186">
        <v>0</v>
      </c>
      <c r="M186" s="9">
        <f>J186+(K186/20)+(L186/240)</f>
        <v>864</v>
      </c>
      <c r="N186" s="7">
        <f>M186/12</f>
        <v>72</v>
      </c>
      <c r="O186" s="7">
        <f>N186/F186</f>
        <v>4.5</v>
      </c>
      <c r="P186" s="7"/>
      <c r="Q186" s="10"/>
      <c r="R186" s="5">
        <f>O186*240/27</f>
        <v>40</v>
      </c>
      <c r="S186" t="s">
        <v>219</v>
      </c>
    </row>
    <row r="187" spans="6:18" ht="12.75">
      <c r="F187">
        <v>2</v>
      </c>
      <c r="H187" t="s">
        <v>226</v>
      </c>
      <c r="J187">
        <v>72</v>
      </c>
      <c r="K187">
        <v>0</v>
      </c>
      <c r="L187">
        <v>0</v>
      </c>
      <c r="M187" s="9">
        <f>J187+(K187/20)+(L187/240)</f>
        <v>72</v>
      </c>
      <c r="N187" s="7">
        <f>M187/12</f>
        <v>6</v>
      </c>
      <c r="O187" s="7">
        <f>N187/F187</f>
        <v>3</v>
      </c>
      <c r="P187" s="7"/>
      <c r="Q187" s="10"/>
      <c r="R187" s="5">
        <f>O187*240/27</f>
        <v>26.666666666666668</v>
      </c>
    </row>
    <row r="188" spans="7:18" ht="12.75">
      <c r="G188">
        <v>8</v>
      </c>
      <c r="H188" t="s">
        <v>226</v>
      </c>
      <c r="I188" t="s">
        <v>231</v>
      </c>
      <c r="J188">
        <v>13</v>
      </c>
      <c r="K188">
        <v>12</v>
      </c>
      <c r="L188">
        <v>0</v>
      </c>
      <c r="M188" s="9">
        <f>J188+(K188/20)+(L188/240)</f>
        <v>13.6</v>
      </c>
      <c r="N188" s="7">
        <f>M188/12</f>
        <v>1.1333333333333333</v>
      </c>
      <c r="O188" s="7">
        <f>(27/G188)*N188</f>
        <v>3.8249999999999997</v>
      </c>
      <c r="P188" s="7">
        <f>(N188*20)/G188</f>
        <v>2.833333333333333</v>
      </c>
      <c r="Q188" s="10">
        <f>P188*12</f>
        <v>34</v>
      </c>
      <c r="R188" s="5"/>
    </row>
    <row r="189" spans="7:18" ht="12.75">
      <c r="G189">
        <v>28</v>
      </c>
      <c r="H189" t="s">
        <v>226</v>
      </c>
      <c r="J189">
        <v>39</v>
      </c>
      <c r="K189">
        <v>4</v>
      </c>
      <c r="L189">
        <v>0</v>
      </c>
      <c r="M189" s="9">
        <f>J189+(K189/20)+(L189/240)</f>
        <v>39.2</v>
      </c>
      <c r="N189" s="7">
        <f>M189/12</f>
        <v>3.266666666666667</v>
      </c>
      <c r="O189" s="7">
        <f>(27/G189)*N189</f>
        <v>3.1500000000000004</v>
      </c>
      <c r="P189" s="7">
        <f>(N189*20)/G189</f>
        <v>2.3333333333333335</v>
      </c>
      <c r="Q189" s="10">
        <f>P189*12</f>
        <v>28</v>
      </c>
      <c r="R189" s="5"/>
    </row>
    <row r="190" spans="7:18" ht="12.75">
      <c r="G190">
        <v>66</v>
      </c>
      <c r="H190" t="s">
        <v>226</v>
      </c>
      <c r="J190">
        <v>85</v>
      </c>
      <c r="K190">
        <v>16</v>
      </c>
      <c r="L190">
        <v>0</v>
      </c>
      <c r="M190" s="9">
        <f>J190+(K190/20)+(L190/240)</f>
        <v>85.8</v>
      </c>
      <c r="N190" s="7">
        <f>M190/12</f>
        <v>7.1499999999999995</v>
      </c>
      <c r="O190" s="7">
        <f>(27/G190)*N190</f>
        <v>2.925</v>
      </c>
      <c r="P190" s="7">
        <f>(N190*20)/G190</f>
        <v>2.1666666666666665</v>
      </c>
      <c r="Q190" s="10">
        <f>P190*12</f>
        <v>26</v>
      </c>
      <c r="R190" s="5"/>
    </row>
    <row r="191" spans="7:18" ht="12.75">
      <c r="G191">
        <v>5</v>
      </c>
      <c r="H191" t="s">
        <v>226</v>
      </c>
      <c r="J191">
        <v>5</v>
      </c>
      <c r="K191">
        <v>0</v>
      </c>
      <c r="L191">
        <v>0</v>
      </c>
      <c r="M191" s="9">
        <f>J191+(K191/20)+(L191/240)</f>
        <v>5</v>
      </c>
      <c r="N191" s="7">
        <f>M191/12</f>
        <v>0.4166666666666667</v>
      </c>
      <c r="O191" s="7">
        <f>(27/G191)*N191</f>
        <v>2.2500000000000004</v>
      </c>
      <c r="P191" s="7">
        <f>(N191*20)/G191</f>
        <v>1.6666666666666667</v>
      </c>
      <c r="Q191" s="10">
        <f>P191*12</f>
        <v>20</v>
      </c>
      <c r="R191" s="5"/>
    </row>
    <row r="192" spans="7:18" ht="12.75">
      <c r="G192">
        <v>5</v>
      </c>
      <c r="H192" t="s">
        <v>226</v>
      </c>
      <c r="J192">
        <v>3</v>
      </c>
      <c r="K192">
        <v>0</v>
      </c>
      <c r="L192">
        <v>0</v>
      </c>
      <c r="M192" s="9">
        <f>J192+(K192/20)+(L192/240)</f>
        <v>3</v>
      </c>
      <c r="N192" s="7">
        <f>M192/12</f>
        <v>0.25</v>
      </c>
      <c r="O192" s="7">
        <f>(27/G192)*N192</f>
        <v>1.35</v>
      </c>
      <c r="P192" s="7">
        <f>(N192*20)/G192</f>
        <v>1</v>
      </c>
      <c r="Q192" s="10">
        <f>P192*12</f>
        <v>12</v>
      </c>
      <c r="R192" s="5"/>
    </row>
    <row r="193" spans="13:18" ht="12.75">
      <c r="M193" s="9"/>
      <c r="N193" s="7"/>
      <c r="O193" s="7"/>
      <c r="P193" s="7"/>
      <c r="Q193" s="10"/>
      <c r="R193" s="5"/>
    </row>
    <row r="194" spans="1:19" ht="12.75">
      <c r="A194" s="15">
        <v>33178</v>
      </c>
      <c r="B194" s="2" t="s">
        <v>125</v>
      </c>
      <c r="C194" s="2" t="s">
        <v>28</v>
      </c>
      <c r="E194" t="s">
        <v>225</v>
      </c>
      <c r="F194">
        <v>16</v>
      </c>
      <c r="H194" t="s">
        <v>226</v>
      </c>
      <c r="I194" t="s">
        <v>205</v>
      </c>
      <c r="J194">
        <v>864</v>
      </c>
      <c r="K194">
        <v>0</v>
      </c>
      <c r="L194">
        <v>0</v>
      </c>
      <c r="M194" s="9">
        <f>J194+(K194/20)+(L194/240)</f>
        <v>864</v>
      </c>
      <c r="N194" s="7">
        <f>M194/12</f>
        <v>72</v>
      </c>
      <c r="O194" s="7">
        <f>N194/F194</f>
        <v>4.5</v>
      </c>
      <c r="P194" s="7"/>
      <c r="Q194" s="10"/>
      <c r="R194" s="5">
        <f>O194*240/27</f>
        <v>40</v>
      </c>
      <c r="S194" t="s">
        <v>219</v>
      </c>
    </row>
    <row r="195" spans="6:18" ht="12.75">
      <c r="F195">
        <v>2</v>
      </c>
      <c r="H195" t="s">
        <v>226</v>
      </c>
      <c r="J195">
        <v>72</v>
      </c>
      <c r="M195" s="9">
        <f>J195+(K195/20)+(L195/240)</f>
        <v>72</v>
      </c>
      <c r="N195" s="7">
        <f>M195/12</f>
        <v>6</v>
      </c>
      <c r="O195" s="7">
        <f>N195/F195</f>
        <v>3</v>
      </c>
      <c r="P195" s="7"/>
      <c r="Q195" s="10"/>
      <c r="R195" s="5">
        <f>O195*240/27</f>
        <v>26.666666666666668</v>
      </c>
    </row>
    <row r="196" spans="7:17" ht="12.75">
      <c r="G196">
        <v>8</v>
      </c>
      <c r="H196" t="s">
        <v>226</v>
      </c>
      <c r="I196" t="s">
        <v>231</v>
      </c>
      <c r="J196">
        <v>13</v>
      </c>
      <c r="K196">
        <v>12</v>
      </c>
      <c r="L196">
        <v>0</v>
      </c>
      <c r="M196" s="9">
        <f>J196+(K196/20)+(L196/240)</f>
        <v>13.6</v>
      </c>
      <c r="N196" s="7">
        <f>M196/12</f>
        <v>1.1333333333333333</v>
      </c>
      <c r="O196" s="7">
        <f>(27/G196)*N196</f>
        <v>3.8249999999999997</v>
      </c>
      <c r="P196" s="7">
        <f>(N196*20)/G196</f>
        <v>2.833333333333333</v>
      </c>
      <c r="Q196" s="10">
        <f>P196*12</f>
        <v>34</v>
      </c>
    </row>
    <row r="197" spans="7:17" ht="12.75">
      <c r="G197">
        <v>28</v>
      </c>
      <c r="H197" t="s">
        <v>226</v>
      </c>
      <c r="J197">
        <v>39</v>
      </c>
      <c r="K197">
        <v>4</v>
      </c>
      <c r="M197" s="9">
        <f>J197+(K197/20)+(L197/240)</f>
        <v>39.2</v>
      </c>
      <c r="N197" s="7">
        <f>M197/12</f>
        <v>3.266666666666667</v>
      </c>
      <c r="O197" s="7">
        <f>(27/G197)*N197</f>
        <v>3.1500000000000004</v>
      </c>
      <c r="P197" s="7">
        <f>(N197*20)/G197</f>
        <v>2.3333333333333335</v>
      </c>
      <c r="Q197" s="10">
        <f>P197*12</f>
        <v>28</v>
      </c>
    </row>
    <row r="198" spans="7:17" ht="12.75">
      <c r="G198">
        <v>60</v>
      </c>
      <c r="H198" t="s">
        <v>226</v>
      </c>
      <c r="J198">
        <v>78</v>
      </c>
      <c r="M198" s="9">
        <f>J198+(K198/20)+(L198/240)</f>
        <v>78</v>
      </c>
      <c r="N198" s="7">
        <f>M198/12</f>
        <v>6.5</v>
      </c>
      <c r="O198" s="7">
        <f>(27/G198)*N198</f>
        <v>2.9250000000000003</v>
      </c>
      <c r="P198" s="7">
        <f>(N198*20)/G198</f>
        <v>2.1666666666666665</v>
      </c>
      <c r="Q198" s="10">
        <f>P198*12</f>
        <v>26</v>
      </c>
    </row>
    <row r="199" spans="7:17" ht="12.75">
      <c r="G199">
        <v>5</v>
      </c>
      <c r="H199" t="s">
        <v>226</v>
      </c>
      <c r="J199">
        <v>5</v>
      </c>
      <c r="M199" s="9">
        <f>J199+(K199/20)+(L199/240)</f>
        <v>5</v>
      </c>
      <c r="N199" s="7">
        <f>M199/12</f>
        <v>0.4166666666666667</v>
      </c>
      <c r="O199" s="7">
        <f>(27/G199)*N199</f>
        <v>2.2500000000000004</v>
      </c>
      <c r="P199" s="7">
        <f>(N199*20)/G199</f>
        <v>1.6666666666666667</v>
      </c>
      <c r="Q199" s="10">
        <f>P199*12</f>
        <v>20</v>
      </c>
    </row>
    <row r="200" spans="7:17" ht="12.75">
      <c r="G200">
        <v>5</v>
      </c>
      <c r="H200" t="s">
        <v>226</v>
      </c>
      <c r="J200">
        <v>3</v>
      </c>
      <c r="M200" s="9">
        <f>J200+(K200/20)+(L200/240)</f>
        <v>3</v>
      </c>
      <c r="N200" s="7">
        <f>M200/12</f>
        <v>0.25</v>
      </c>
      <c r="O200" s="7">
        <f>(27/G200)*N200</f>
        <v>1.35</v>
      </c>
      <c r="P200" s="7">
        <f>(N200*20)/G200</f>
        <v>1</v>
      </c>
      <c r="Q200" s="10">
        <f>P200*12</f>
        <v>12</v>
      </c>
    </row>
    <row r="201" spans="13:17" ht="12.75">
      <c r="M201" s="9"/>
      <c r="N201" s="7"/>
      <c r="O201" s="7"/>
      <c r="P201" s="7"/>
      <c r="Q201" s="10"/>
    </row>
    <row r="202" spans="1:17" ht="12.75">
      <c r="A202" s="15">
        <v>33179</v>
      </c>
      <c r="B202" s="2" t="s">
        <v>126</v>
      </c>
      <c r="C202" s="2" t="s">
        <v>29</v>
      </c>
      <c r="E202" t="s">
        <v>225</v>
      </c>
      <c r="F202" t="s">
        <v>236</v>
      </c>
      <c r="M202" s="9">
        <f>J202+(K202/20)+(L202/240)</f>
        <v>0</v>
      </c>
      <c r="N202" s="7">
        <f>M202/12</f>
        <v>0</v>
      </c>
      <c r="O202" s="7"/>
      <c r="P202" s="7" t="e">
        <f>(N202*20)/G202</f>
        <v>#VALUE!</v>
      </c>
      <c r="Q202" s="10" t="e">
        <f>P202*12</f>
        <v>#VALUE!</v>
      </c>
    </row>
    <row r="203" spans="13:17" ht="12.75">
      <c r="M203" s="9">
        <f>J203+(K203/20)+(L203/240)</f>
        <v>0</v>
      </c>
      <c r="N203" s="7">
        <f>M203/12</f>
        <v>0</v>
      </c>
      <c r="O203" s="7"/>
      <c r="P203" s="7" t="e">
        <f>(N203*20)/G203</f>
        <v>#VALUE!</v>
      </c>
      <c r="Q203" s="10" t="e">
        <f>P203*12</f>
        <v>#VALUE!</v>
      </c>
    </row>
    <row r="205" spans="1:15" ht="12.75">
      <c r="A205" s="15">
        <v>33180</v>
      </c>
      <c r="B205" s="2" t="s">
        <v>127</v>
      </c>
      <c r="C205" s="2" t="s">
        <v>30</v>
      </c>
      <c r="F205">
        <v>15</v>
      </c>
      <c r="H205" t="s">
        <v>241</v>
      </c>
      <c r="J205">
        <v>540</v>
      </c>
      <c r="K205">
        <v>0</v>
      </c>
      <c r="L205">
        <v>0</v>
      </c>
      <c r="M205" s="9">
        <f>J205+(K205/20)+(L205/240)</f>
        <v>540</v>
      </c>
      <c r="N205" s="7">
        <f>M205/12</f>
        <v>45</v>
      </c>
      <c r="O205" s="7">
        <f>N205/F205</f>
        <v>3</v>
      </c>
    </row>
    <row r="206" spans="6:15" ht="12.75">
      <c r="F206">
        <v>1</v>
      </c>
      <c r="H206" t="s">
        <v>226</v>
      </c>
      <c r="J206">
        <v>54</v>
      </c>
      <c r="K206">
        <v>0</v>
      </c>
      <c r="L206">
        <v>0</v>
      </c>
      <c r="M206" s="9">
        <f>J206+(K206/20)+(L206/240)</f>
        <v>54</v>
      </c>
      <c r="N206" s="7">
        <f>M206/12</f>
        <v>4.5</v>
      </c>
      <c r="O206" s="7">
        <f>N206/F206</f>
        <v>4.5</v>
      </c>
    </row>
    <row r="207" spans="6:15" ht="12.75">
      <c r="F207">
        <v>2</v>
      </c>
      <c r="H207" t="s">
        <v>226</v>
      </c>
      <c r="J207">
        <v>72</v>
      </c>
      <c r="K207">
        <v>0</v>
      </c>
      <c r="L207">
        <v>0</v>
      </c>
      <c r="M207" s="9">
        <f>J207+(K207/20)+(L207/240)</f>
        <v>72</v>
      </c>
      <c r="N207" s="7">
        <f>M207/12</f>
        <v>6</v>
      </c>
      <c r="O207" s="7">
        <f>N207/F207</f>
        <v>3</v>
      </c>
    </row>
    <row r="208" spans="7:17" ht="12.75">
      <c r="G208">
        <v>8</v>
      </c>
      <c r="H208" t="s">
        <v>226</v>
      </c>
      <c r="I208" t="s">
        <v>231</v>
      </c>
      <c r="J208">
        <v>13</v>
      </c>
      <c r="K208">
        <v>12</v>
      </c>
      <c r="L208">
        <v>0</v>
      </c>
      <c r="M208" s="9">
        <f>J208+(K208/20)+(L208/240)</f>
        <v>13.6</v>
      </c>
      <c r="N208" s="7">
        <f>M208/12</f>
        <v>1.1333333333333333</v>
      </c>
      <c r="O208" s="7">
        <f>(27/G208)*N208</f>
        <v>3.8249999999999997</v>
      </c>
      <c r="P208" s="7">
        <f>(N208*20)/G208</f>
        <v>2.833333333333333</v>
      </c>
      <c r="Q208" s="10">
        <f>P208*12</f>
        <v>34</v>
      </c>
    </row>
    <row r="209" spans="7:17" ht="12.75">
      <c r="G209">
        <v>28</v>
      </c>
      <c r="H209" t="s">
        <v>226</v>
      </c>
      <c r="J209">
        <v>39</v>
      </c>
      <c r="K209">
        <v>4</v>
      </c>
      <c r="L209">
        <v>0</v>
      </c>
      <c r="M209" s="9">
        <f>J209+(K209/20)+(L209/240)</f>
        <v>39.2</v>
      </c>
      <c r="N209" s="7">
        <f>M209/12</f>
        <v>3.266666666666667</v>
      </c>
      <c r="O209" s="7">
        <f>(27/G209)*N209</f>
        <v>3.1500000000000004</v>
      </c>
      <c r="P209" s="7">
        <f>(N209*20)/G209</f>
        <v>2.3333333333333335</v>
      </c>
      <c r="Q209" s="10">
        <f>P209*12</f>
        <v>28</v>
      </c>
    </row>
    <row r="210" spans="7:17" ht="12.75">
      <c r="G210">
        <v>54</v>
      </c>
      <c r="H210" t="s">
        <v>226</v>
      </c>
      <c r="J210">
        <v>70</v>
      </c>
      <c r="K210">
        <v>4</v>
      </c>
      <c r="L210">
        <v>0</v>
      </c>
      <c r="M210" s="9">
        <f>J210+(K210/20)+(L210/240)</f>
        <v>70.2</v>
      </c>
      <c r="N210" s="7">
        <f>M210/12</f>
        <v>5.8500000000000005</v>
      </c>
      <c r="O210" s="7">
        <f>(27/G210)*N210</f>
        <v>2.9250000000000003</v>
      </c>
      <c r="P210" s="7">
        <f>(N210*20)/G210</f>
        <v>2.166666666666667</v>
      </c>
      <c r="Q210" s="10">
        <f>P210*12</f>
        <v>26.000000000000004</v>
      </c>
    </row>
    <row r="211" spans="7:17" ht="12.75">
      <c r="G211">
        <v>5</v>
      </c>
      <c r="H211" t="s">
        <v>226</v>
      </c>
      <c r="J211">
        <v>5</v>
      </c>
      <c r="M211" s="9">
        <f>J211+(K211/20)+(L211/240)</f>
        <v>5</v>
      </c>
      <c r="N211" s="7">
        <f>M211/12</f>
        <v>0.4166666666666667</v>
      </c>
      <c r="O211" s="7">
        <f>(27/G211)*N211</f>
        <v>2.2500000000000004</v>
      </c>
      <c r="P211" s="7">
        <f>(N211*20)/G211</f>
        <v>1.6666666666666667</v>
      </c>
      <c r="Q211" s="10">
        <f>P211*12</f>
        <v>20</v>
      </c>
    </row>
    <row r="212" spans="7:17" ht="12.75">
      <c r="G212">
        <v>5</v>
      </c>
      <c r="H212" t="s">
        <v>226</v>
      </c>
      <c r="J212">
        <v>3</v>
      </c>
      <c r="M212" s="9">
        <f>J212+(K212/20)+(L212/240)</f>
        <v>3</v>
      </c>
      <c r="N212" s="7">
        <f>M212/12</f>
        <v>0.25</v>
      </c>
      <c r="O212" s="7">
        <f>(27/G212)*N212</f>
        <v>1.35</v>
      </c>
      <c r="P212" s="7">
        <f>(N212*20)/G212</f>
        <v>1</v>
      </c>
      <c r="Q212" s="10">
        <f>P212*12</f>
        <v>12</v>
      </c>
    </row>
    <row r="213" ht="12.75">
      <c r="M213" s="5"/>
    </row>
    <row r="214" spans="1:18" ht="12.75">
      <c r="A214" s="15">
        <v>33181</v>
      </c>
      <c r="B214" s="2" t="s">
        <v>128</v>
      </c>
      <c r="C214" s="2" t="s">
        <v>31</v>
      </c>
      <c r="F214">
        <v>15</v>
      </c>
      <c r="H214" t="s">
        <v>241</v>
      </c>
      <c r="J214">
        <v>540</v>
      </c>
      <c r="K214">
        <v>0</v>
      </c>
      <c r="L214">
        <v>0</v>
      </c>
      <c r="M214" s="9">
        <f>J214+(K214/20)+(L214/240)</f>
        <v>540</v>
      </c>
      <c r="N214" s="7">
        <f>M214/12</f>
        <v>45</v>
      </c>
      <c r="O214" s="7">
        <f>N214/F214</f>
        <v>3</v>
      </c>
      <c r="P214" s="7" t="e">
        <f>(N214*20)/G214</f>
        <v>#VALUE!</v>
      </c>
      <c r="Q214" s="10" t="e">
        <f>P214*12</f>
        <v>#VALUE!</v>
      </c>
      <c r="R214" s="5"/>
    </row>
    <row r="215" spans="6:17" ht="12.75">
      <c r="F215">
        <v>2</v>
      </c>
      <c r="H215" t="s">
        <v>226</v>
      </c>
      <c r="J215">
        <v>72</v>
      </c>
      <c r="K215">
        <v>0</v>
      </c>
      <c r="L215">
        <v>0</v>
      </c>
      <c r="M215" s="9">
        <f>J215+(K215/20)+(L215/240)</f>
        <v>72</v>
      </c>
      <c r="N215" s="7">
        <f>M215/12</f>
        <v>6</v>
      </c>
      <c r="O215" s="7">
        <f>N215/F215</f>
        <v>3</v>
      </c>
      <c r="P215" s="7" t="e">
        <f>(N215*20)/G215</f>
        <v>#VALUE!</v>
      </c>
      <c r="Q215" s="10" t="e">
        <f>P215*12</f>
        <v>#VALUE!</v>
      </c>
    </row>
    <row r="216" spans="7:17" ht="12.75">
      <c r="G216">
        <v>8</v>
      </c>
      <c r="H216" t="s">
        <v>226</v>
      </c>
      <c r="I216" t="s">
        <v>231</v>
      </c>
      <c r="J216">
        <v>13</v>
      </c>
      <c r="K216">
        <v>12</v>
      </c>
      <c r="L216">
        <v>0</v>
      </c>
      <c r="M216" s="9">
        <f>J216+(K216/20)+(L216/240)</f>
        <v>13.6</v>
      </c>
      <c r="N216" s="7">
        <f>M216/12</f>
        <v>1.1333333333333333</v>
      </c>
      <c r="O216" s="7">
        <f>(27/G216)*N216</f>
        <v>3.8249999999999997</v>
      </c>
      <c r="P216" s="7">
        <f>(N216*20)/G216</f>
        <v>2.833333333333333</v>
      </c>
      <c r="Q216" s="10">
        <f>P216*12</f>
        <v>34</v>
      </c>
    </row>
    <row r="217" spans="7:17" ht="12.75">
      <c r="G217">
        <v>28</v>
      </c>
      <c r="H217" t="s">
        <v>226</v>
      </c>
      <c r="J217">
        <v>39</v>
      </c>
      <c r="K217">
        <v>4</v>
      </c>
      <c r="L217">
        <v>0</v>
      </c>
      <c r="M217" s="9">
        <f>J217+(K217/20)+(L217/240)</f>
        <v>39.2</v>
      </c>
      <c r="N217" s="7">
        <f>M217/12</f>
        <v>3.266666666666667</v>
      </c>
      <c r="O217" s="7">
        <f>(27/G217)*N217</f>
        <v>3.1500000000000004</v>
      </c>
      <c r="P217" s="7">
        <f>(N217*20)/G217</f>
        <v>2.3333333333333335</v>
      </c>
      <c r="Q217" s="10">
        <f>P217*12</f>
        <v>28</v>
      </c>
    </row>
    <row r="218" spans="7:17" ht="12.75">
      <c r="G218">
        <v>12</v>
      </c>
      <c r="H218" t="s">
        <v>226</v>
      </c>
      <c r="J218">
        <v>16</v>
      </c>
      <c r="K218">
        <v>16</v>
      </c>
      <c r="L218">
        <v>0</v>
      </c>
      <c r="M218" s="9">
        <f>J218+(K218/20)+(L218/240)</f>
        <v>16.8</v>
      </c>
      <c r="N218" s="7">
        <f>M218/12</f>
        <v>1.4000000000000001</v>
      </c>
      <c r="O218" s="7">
        <f>(27/G218)*N218</f>
        <v>3.1500000000000004</v>
      </c>
      <c r="P218" s="7">
        <f>(N218*20)/G218</f>
        <v>2.3333333333333335</v>
      </c>
      <c r="Q218" s="10">
        <f>P218*12</f>
        <v>28</v>
      </c>
    </row>
    <row r="219" spans="7:17" ht="12.75">
      <c r="G219">
        <v>60</v>
      </c>
      <c r="H219" t="s">
        <v>226</v>
      </c>
      <c r="J219">
        <v>78</v>
      </c>
      <c r="K219">
        <v>0</v>
      </c>
      <c r="L219">
        <v>0</v>
      </c>
      <c r="M219" s="9">
        <f>J219+(K219/20)+(L219/240)</f>
        <v>78</v>
      </c>
      <c r="N219" s="7">
        <f>M219/12</f>
        <v>6.5</v>
      </c>
      <c r="O219" s="7">
        <f>(27/G219)*N219</f>
        <v>2.9250000000000003</v>
      </c>
      <c r="P219" s="7">
        <f>(N219*20)/G219</f>
        <v>2.1666666666666665</v>
      </c>
      <c r="Q219" s="10">
        <f>P219*12</f>
        <v>26</v>
      </c>
    </row>
    <row r="220" spans="7:17" ht="12.75">
      <c r="G220">
        <v>7</v>
      </c>
      <c r="H220" t="s">
        <v>226</v>
      </c>
      <c r="J220">
        <v>14</v>
      </c>
      <c r="K220">
        <v>0</v>
      </c>
      <c r="L220">
        <v>0</v>
      </c>
      <c r="M220" s="9">
        <f>J220+(K220/20)+(L220/240)</f>
        <v>14</v>
      </c>
      <c r="N220" s="7">
        <f>M220/12</f>
        <v>1.1666666666666667</v>
      </c>
      <c r="O220" s="7">
        <f>(27/G220)*N220</f>
        <v>4.5</v>
      </c>
      <c r="P220" s="7">
        <f>(N220*20)/G220</f>
        <v>3.3333333333333335</v>
      </c>
      <c r="Q220" s="10">
        <f>P220*12</f>
        <v>40</v>
      </c>
    </row>
    <row r="221" spans="7:17" ht="12.75">
      <c r="G221">
        <v>10</v>
      </c>
      <c r="H221" t="s">
        <v>226</v>
      </c>
      <c r="K221">
        <v>0</v>
      </c>
      <c r="L221">
        <v>0</v>
      </c>
      <c r="M221" s="9">
        <f>J221+(K221/20)+(L221/240)</f>
        <v>0</v>
      </c>
      <c r="N221" s="7">
        <f>M221/12</f>
        <v>0</v>
      </c>
      <c r="O221" s="7">
        <f>(27/G221)*N221</f>
        <v>0</v>
      </c>
      <c r="P221" s="7">
        <f>(N221*20)/G221</f>
        <v>0</v>
      </c>
      <c r="Q221" s="10">
        <v>20</v>
      </c>
    </row>
    <row r="222" spans="7:17" ht="12.75">
      <c r="G222">
        <v>5</v>
      </c>
      <c r="H222" t="s">
        <v>226</v>
      </c>
      <c r="M222" s="9">
        <f>J222+(K222/20)+(L222/240)</f>
        <v>0</v>
      </c>
      <c r="N222" s="7">
        <f>M222/12</f>
        <v>0</v>
      </c>
      <c r="O222" s="7">
        <f>(27/G222)*N222</f>
        <v>0</v>
      </c>
      <c r="P222" s="7">
        <f>(N222*20)/G222</f>
        <v>0</v>
      </c>
      <c r="Q222" s="10">
        <v>12</v>
      </c>
    </row>
    <row r="223" spans="13:17" ht="12.75">
      <c r="M223" s="9"/>
      <c r="N223" s="7"/>
      <c r="O223" s="7"/>
      <c r="P223" s="7"/>
      <c r="Q223" s="10"/>
    </row>
    <row r="224" spans="1:18" ht="12.75">
      <c r="A224" s="15">
        <v>33182</v>
      </c>
      <c r="B224" s="1" t="s">
        <v>129</v>
      </c>
      <c r="C224" s="1" t="s">
        <v>32</v>
      </c>
      <c r="F224">
        <v>15</v>
      </c>
      <c r="H224" t="s">
        <v>241</v>
      </c>
      <c r="J224">
        <v>540</v>
      </c>
      <c r="K224">
        <v>0</v>
      </c>
      <c r="L224">
        <v>0</v>
      </c>
      <c r="M224" s="9">
        <f>J224+(K224/20)+(L224/240)</f>
        <v>540</v>
      </c>
      <c r="N224" s="7">
        <f>M224/12</f>
        <v>45</v>
      </c>
      <c r="O224" s="7">
        <f>N224/F224</f>
        <v>3</v>
      </c>
      <c r="P224" s="7" t="e">
        <f>(N224*20)/G224</f>
        <v>#VALUE!</v>
      </c>
      <c r="Q224" s="10" t="e">
        <f>P224*12</f>
        <v>#VALUE!</v>
      </c>
      <c r="R224" s="5"/>
    </row>
    <row r="225" spans="1:17" ht="12.75">
      <c r="A225" s="15">
        <v>33182</v>
      </c>
      <c r="B225" s="1" t="s">
        <v>129</v>
      </c>
      <c r="C225" s="1"/>
      <c r="F225">
        <v>2</v>
      </c>
      <c r="H225" t="s">
        <v>226</v>
      </c>
      <c r="J225">
        <v>72</v>
      </c>
      <c r="K225">
        <v>0</v>
      </c>
      <c r="L225">
        <v>0</v>
      </c>
      <c r="M225" s="9">
        <f>J225+(K225/20)+(L225/240)</f>
        <v>72</v>
      </c>
      <c r="N225" s="7">
        <f>M225/12</f>
        <v>6</v>
      </c>
      <c r="O225" s="7">
        <f>N225/F225</f>
        <v>3</v>
      </c>
      <c r="P225" s="7" t="e">
        <f>(N225*20)/G225</f>
        <v>#VALUE!</v>
      </c>
      <c r="Q225" s="10" t="e">
        <f>P225*12</f>
        <v>#VALUE!</v>
      </c>
    </row>
    <row r="226" spans="1:17" ht="12.75">
      <c r="A226" s="15">
        <v>33182</v>
      </c>
      <c r="B226" s="1" t="s">
        <v>129</v>
      </c>
      <c r="C226" s="1"/>
      <c r="G226">
        <v>8</v>
      </c>
      <c r="H226" t="s">
        <v>226</v>
      </c>
      <c r="I226" t="s">
        <v>231</v>
      </c>
      <c r="J226">
        <v>13</v>
      </c>
      <c r="K226">
        <v>12</v>
      </c>
      <c r="L226">
        <v>0</v>
      </c>
      <c r="M226" s="9">
        <f>J226+(K226/20)+(L226/240)</f>
        <v>13.6</v>
      </c>
      <c r="N226" s="7">
        <f>M226/12</f>
        <v>1.1333333333333333</v>
      </c>
      <c r="O226" s="7">
        <f>(27/G226)*N226</f>
        <v>3.8249999999999997</v>
      </c>
      <c r="P226" s="7">
        <f>(N226*20)/G226</f>
        <v>2.833333333333333</v>
      </c>
      <c r="Q226" s="10">
        <f>P226*12</f>
        <v>34</v>
      </c>
    </row>
    <row r="227" spans="1:17" ht="12.75">
      <c r="A227" s="15">
        <v>33182</v>
      </c>
      <c r="B227" s="1" t="s">
        <v>129</v>
      </c>
      <c r="C227" s="1"/>
      <c r="G227">
        <v>28</v>
      </c>
      <c r="H227" t="s">
        <v>226</v>
      </c>
      <c r="J227">
        <v>39</v>
      </c>
      <c r="K227">
        <v>4</v>
      </c>
      <c r="L227">
        <v>0</v>
      </c>
      <c r="M227" s="9">
        <f>J227+(K227/20)+(L227/240)</f>
        <v>39.2</v>
      </c>
      <c r="N227" s="7">
        <f>M227/12</f>
        <v>3.266666666666667</v>
      </c>
      <c r="O227" s="7">
        <f>(27/G227)*N227</f>
        <v>3.1500000000000004</v>
      </c>
      <c r="P227" s="7">
        <f>(N227*20)/G227</f>
        <v>2.3333333333333335</v>
      </c>
      <c r="Q227" s="10">
        <f>P227*12</f>
        <v>28</v>
      </c>
    </row>
    <row r="228" spans="1:17" ht="12.75">
      <c r="A228" s="15">
        <v>33182</v>
      </c>
      <c r="B228" s="1" t="s">
        <v>129</v>
      </c>
      <c r="G228">
        <v>12</v>
      </c>
      <c r="H228" t="s">
        <v>226</v>
      </c>
      <c r="J228">
        <v>16</v>
      </c>
      <c r="K228">
        <v>16</v>
      </c>
      <c r="L228">
        <v>0</v>
      </c>
      <c r="M228" s="9">
        <f>J228+(K228/20)+(L228/240)</f>
        <v>16.8</v>
      </c>
      <c r="N228" s="7">
        <f>M228/12</f>
        <v>1.4000000000000001</v>
      </c>
      <c r="O228" s="7">
        <f>(27/G228)*N228</f>
        <v>3.1500000000000004</v>
      </c>
      <c r="P228" s="7">
        <f>(N228*20)/G228</f>
        <v>2.3333333333333335</v>
      </c>
      <c r="Q228" s="10">
        <f>P228*12</f>
        <v>28</v>
      </c>
    </row>
    <row r="229" spans="1:17" ht="12.75">
      <c r="A229" s="15">
        <v>33182</v>
      </c>
      <c r="B229" s="1" t="s">
        <v>129</v>
      </c>
      <c r="G229">
        <v>60</v>
      </c>
      <c r="H229" t="s">
        <v>226</v>
      </c>
      <c r="J229">
        <v>78</v>
      </c>
      <c r="K229">
        <v>0</v>
      </c>
      <c r="L229">
        <v>0</v>
      </c>
      <c r="M229" s="9">
        <f>J229+(K229/20)+(L229/240)</f>
        <v>78</v>
      </c>
      <c r="N229" s="7">
        <f>M229/12</f>
        <v>6.5</v>
      </c>
      <c r="O229" s="7">
        <f>(27/G229)*N229</f>
        <v>2.9250000000000003</v>
      </c>
      <c r="P229" s="7">
        <f>(N229*20)/G229</f>
        <v>2.1666666666666665</v>
      </c>
      <c r="Q229" s="10">
        <f>P229*12</f>
        <v>26</v>
      </c>
    </row>
    <row r="230" spans="1:17" ht="12.75">
      <c r="A230" s="15">
        <v>33182</v>
      </c>
      <c r="B230" s="1" t="s">
        <v>129</v>
      </c>
      <c r="G230">
        <v>7</v>
      </c>
      <c r="H230" t="s">
        <v>226</v>
      </c>
      <c r="J230">
        <v>14</v>
      </c>
      <c r="K230">
        <v>0</v>
      </c>
      <c r="L230">
        <v>0</v>
      </c>
      <c r="M230" s="9">
        <f>J230+(K230/20)+(L230/240)</f>
        <v>14</v>
      </c>
      <c r="N230" s="7">
        <f>M230/12</f>
        <v>1.1666666666666667</v>
      </c>
      <c r="O230" s="7">
        <f>(27/G230)*N230</f>
        <v>4.5</v>
      </c>
      <c r="P230" s="7">
        <f>(N230*20)/G230</f>
        <v>3.3333333333333335</v>
      </c>
      <c r="Q230" s="10">
        <f>P230*12</f>
        <v>40</v>
      </c>
    </row>
    <row r="231" spans="1:17" ht="12.75">
      <c r="A231" s="15">
        <v>33182</v>
      </c>
      <c r="B231" s="1" t="s">
        <v>129</v>
      </c>
      <c r="G231">
        <v>10</v>
      </c>
      <c r="H231" t="s">
        <v>226</v>
      </c>
      <c r="K231">
        <v>0</v>
      </c>
      <c r="L231">
        <v>0</v>
      </c>
      <c r="M231" s="9">
        <f>J231+(K231/20)+(L231/240)</f>
        <v>0</v>
      </c>
      <c r="N231" s="7">
        <f>M231/12</f>
        <v>0</v>
      </c>
      <c r="O231" s="7">
        <f>(27/G231)*N231</f>
        <v>0</v>
      </c>
      <c r="P231" s="7">
        <f>(N231*20)/G231</f>
        <v>0</v>
      </c>
      <c r="Q231" s="10">
        <v>20</v>
      </c>
    </row>
    <row r="232" spans="1:17" ht="12.75">
      <c r="A232" s="15">
        <v>33182</v>
      </c>
      <c r="B232" s="1" t="s">
        <v>129</v>
      </c>
      <c r="G232">
        <v>5</v>
      </c>
      <c r="H232" t="s">
        <v>226</v>
      </c>
      <c r="M232" s="9">
        <f>J232+(K232/20)+(L232/240)</f>
        <v>0</v>
      </c>
      <c r="N232" s="7">
        <f>M232/12</f>
        <v>0</v>
      </c>
      <c r="O232" s="7">
        <f>(27/G232)*N232</f>
        <v>0</v>
      </c>
      <c r="P232" s="7">
        <f>(N232*20)/G232</f>
        <v>0</v>
      </c>
      <c r="Q232" s="10">
        <v>12</v>
      </c>
    </row>
    <row r="233" spans="13:17" ht="12.75">
      <c r="M233" s="9"/>
      <c r="N233" s="7"/>
      <c r="O233" s="7"/>
      <c r="P233" s="7"/>
      <c r="Q233" s="10"/>
    </row>
    <row r="234" spans="1:18" ht="12.75">
      <c r="A234" s="15">
        <v>33183</v>
      </c>
      <c r="B234" s="1" t="s">
        <v>130</v>
      </c>
      <c r="C234" s="1" t="s">
        <v>33</v>
      </c>
      <c r="F234">
        <v>15</v>
      </c>
      <c r="H234" t="s">
        <v>241</v>
      </c>
      <c r="J234">
        <v>540</v>
      </c>
      <c r="K234">
        <v>0</v>
      </c>
      <c r="L234">
        <v>0</v>
      </c>
      <c r="M234" s="9">
        <f>J234+(K234/20)+(L234/240)</f>
        <v>540</v>
      </c>
      <c r="N234" s="7">
        <f>M234/12</f>
        <v>45</v>
      </c>
      <c r="O234" s="7">
        <f>N234/F234</f>
        <v>3</v>
      </c>
      <c r="P234" s="7" t="e">
        <f>(N234*20)/G234</f>
        <v>#VALUE!</v>
      </c>
      <c r="Q234" s="10" t="e">
        <f>P234*12</f>
        <v>#VALUE!</v>
      </c>
      <c r="R234" s="5"/>
    </row>
    <row r="235" spans="1:18" ht="12.75">
      <c r="A235" s="15">
        <v>33183</v>
      </c>
      <c r="B235" s="1" t="s">
        <v>130</v>
      </c>
      <c r="C235" s="1"/>
      <c r="F235">
        <v>2</v>
      </c>
      <c r="H235" t="s">
        <v>226</v>
      </c>
      <c r="J235">
        <v>72</v>
      </c>
      <c r="K235">
        <v>0</v>
      </c>
      <c r="L235">
        <v>0</v>
      </c>
      <c r="M235" s="9">
        <f>J235+(K235/20)+(L235/240)</f>
        <v>72</v>
      </c>
      <c r="N235" s="7">
        <f>M235/12</f>
        <v>6</v>
      </c>
      <c r="O235" s="7">
        <f>N235/F235</f>
        <v>3</v>
      </c>
      <c r="P235" s="7" t="e">
        <f>(N235*20)/G235</f>
        <v>#VALUE!</v>
      </c>
      <c r="Q235" s="10" t="e">
        <f>P235*12</f>
        <v>#VALUE!</v>
      </c>
      <c r="R235" s="5"/>
    </row>
    <row r="236" spans="1:17" ht="12.75">
      <c r="A236" s="15">
        <v>33183</v>
      </c>
      <c r="B236" s="1" t="s">
        <v>130</v>
      </c>
      <c r="C236" s="1"/>
      <c r="G236">
        <v>8</v>
      </c>
      <c r="H236" t="s">
        <v>226</v>
      </c>
      <c r="I236" t="s">
        <v>231</v>
      </c>
      <c r="J236">
        <v>13</v>
      </c>
      <c r="K236">
        <v>12</v>
      </c>
      <c r="L236">
        <v>0</v>
      </c>
      <c r="M236" s="9">
        <f>J236+(K236/20)+(L236/240)</f>
        <v>13.6</v>
      </c>
      <c r="N236" s="7">
        <f>M236/12</f>
        <v>1.1333333333333333</v>
      </c>
      <c r="O236" s="7">
        <f>(27/G236)*N236</f>
        <v>3.8249999999999997</v>
      </c>
      <c r="P236" s="7">
        <f>(N236*20)/G236</f>
        <v>2.833333333333333</v>
      </c>
      <c r="Q236" s="10">
        <f>P236*12</f>
        <v>34</v>
      </c>
    </row>
    <row r="237" spans="1:17" ht="12.75">
      <c r="A237" s="15">
        <v>33183</v>
      </c>
      <c r="B237" s="1" t="s">
        <v>130</v>
      </c>
      <c r="C237" s="1"/>
      <c r="G237">
        <v>28</v>
      </c>
      <c r="H237" t="s">
        <v>226</v>
      </c>
      <c r="J237">
        <v>39</v>
      </c>
      <c r="K237">
        <v>4</v>
      </c>
      <c r="L237">
        <v>0</v>
      </c>
      <c r="M237" s="9">
        <f>J237+(K237/20)+(L237/240)</f>
        <v>39.2</v>
      </c>
      <c r="N237" s="7">
        <f>M237/12</f>
        <v>3.266666666666667</v>
      </c>
      <c r="O237" s="7">
        <f>(27/G237)*N237</f>
        <v>3.1500000000000004</v>
      </c>
      <c r="P237" s="7">
        <f>(N237*20)/G237</f>
        <v>2.3333333333333335</v>
      </c>
      <c r="Q237" s="10">
        <f>P237*12</f>
        <v>28</v>
      </c>
    </row>
    <row r="238" spans="1:17" ht="12.75">
      <c r="A238" s="15">
        <v>33183</v>
      </c>
      <c r="B238" s="1" t="s">
        <v>130</v>
      </c>
      <c r="C238" s="1"/>
      <c r="G238">
        <v>60</v>
      </c>
      <c r="H238" t="s">
        <v>226</v>
      </c>
      <c r="J238">
        <v>78</v>
      </c>
      <c r="K238">
        <v>0</v>
      </c>
      <c r="L238">
        <v>0</v>
      </c>
      <c r="M238" s="9">
        <f>J238+(K238/20)+(L238/240)</f>
        <v>78</v>
      </c>
      <c r="N238" s="7">
        <f>M238/12</f>
        <v>6.5</v>
      </c>
      <c r="O238" s="7">
        <f>(27/G238)*N238</f>
        <v>2.9250000000000003</v>
      </c>
      <c r="P238" s="7">
        <f>(N238*20)/G238</f>
        <v>2.1666666666666665</v>
      </c>
      <c r="Q238" s="10">
        <f>P238*12</f>
        <v>26</v>
      </c>
    </row>
    <row r="239" spans="1:17" ht="12.75">
      <c r="A239" s="15">
        <v>33183</v>
      </c>
      <c r="B239" s="1" t="s">
        <v>130</v>
      </c>
      <c r="C239" s="1"/>
      <c r="G239">
        <v>7</v>
      </c>
      <c r="H239" t="s">
        <v>226</v>
      </c>
      <c r="J239">
        <v>14</v>
      </c>
      <c r="K239">
        <v>0</v>
      </c>
      <c r="L239">
        <v>0</v>
      </c>
      <c r="M239" s="9">
        <f>J239+(K239/20)+(L239/240)</f>
        <v>14</v>
      </c>
      <c r="N239" s="7">
        <f>M239/12</f>
        <v>1.1666666666666667</v>
      </c>
      <c r="O239" s="7">
        <f>(27/G239)*N239</f>
        <v>4.5</v>
      </c>
      <c r="P239" s="7">
        <f>(N239*20)/G239</f>
        <v>3.3333333333333335</v>
      </c>
      <c r="Q239" s="10">
        <f>P239*12</f>
        <v>40</v>
      </c>
    </row>
    <row r="240" spans="1:17" ht="12.75">
      <c r="A240" s="15">
        <v>33183</v>
      </c>
      <c r="B240" s="1" t="s">
        <v>130</v>
      </c>
      <c r="C240" s="1"/>
      <c r="G240">
        <v>10</v>
      </c>
      <c r="H240" t="s">
        <v>226</v>
      </c>
      <c r="K240">
        <v>0</v>
      </c>
      <c r="L240">
        <v>0</v>
      </c>
      <c r="M240" s="9">
        <f>J240+(K240/20)+(L240/240)</f>
        <v>0</v>
      </c>
      <c r="N240" s="7">
        <f>M240/12</f>
        <v>0</v>
      </c>
      <c r="O240" s="7">
        <f>(27/G240)*N240</f>
        <v>0</v>
      </c>
      <c r="P240" s="7">
        <f>(N240*20)/G240</f>
        <v>0</v>
      </c>
      <c r="Q240" s="10">
        <v>20</v>
      </c>
    </row>
    <row r="241" spans="1:17" ht="12.75">
      <c r="A241" s="15">
        <v>33183</v>
      </c>
      <c r="B241" s="1" t="s">
        <v>130</v>
      </c>
      <c r="C241" s="1"/>
      <c r="G241">
        <v>5</v>
      </c>
      <c r="H241" t="s">
        <v>226</v>
      </c>
      <c r="M241" s="9">
        <f>J241+(K241/20)+(L241/240)</f>
        <v>0</v>
      </c>
      <c r="N241" s="7">
        <f>M241/12</f>
        <v>0</v>
      </c>
      <c r="O241" s="7">
        <f>(27/G241)*N241</f>
        <v>0</v>
      </c>
      <c r="P241" s="7">
        <f>(N241*20)/G241</f>
        <v>0</v>
      </c>
      <c r="Q241" s="10">
        <v>12</v>
      </c>
    </row>
    <row r="242" spans="1:17" ht="12.75">
      <c r="A242" s="15"/>
      <c r="B242" s="1"/>
      <c r="C242" s="1"/>
      <c r="M242" s="9"/>
      <c r="N242" s="7"/>
      <c r="O242" s="7"/>
      <c r="P242" s="7"/>
      <c r="Q242" s="10"/>
    </row>
    <row r="243" spans="1:18" ht="12.75">
      <c r="A243" s="15">
        <v>33184</v>
      </c>
      <c r="B243" s="1" t="s">
        <v>131</v>
      </c>
      <c r="C243" s="1" t="s">
        <v>34</v>
      </c>
      <c r="F243">
        <v>15</v>
      </c>
      <c r="H243" t="s">
        <v>241</v>
      </c>
      <c r="J243">
        <v>540</v>
      </c>
      <c r="K243">
        <v>0</v>
      </c>
      <c r="L243">
        <v>0</v>
      </c>
      <c r="M243" s="9">
        <f>J243+(K243/20)+(L243/240)</f>
        <v>540</v>
      </c>
      <c r="N243" s="7">
        <f>M243/12</f>
        <v>45</v>
      </c>
      <c r="O243" s="7">
        <f>N243/F243</f>
        <v>3</v>
      </c>
      <c r="P243" s="7" t="e">
        <f>(N243*20)/G243</f>
        <v>#VALUE!</v>
      </c>
      <c r="Q243" s="10" t="e">
        <f>P243*12</f>
        <v>#VALUE!</v>
      </c>
      <c r="R243" s="5"/>
    </row>
    <row r="244" spans="1:18" ht="12.75">
      <c r="A244" s="15">
        <v>33184</v>
      </c>
      <c r="B244" s="1" t="s">
        <v>131</v>
      </c>
      <c r="C244" s="1"/>
      <c r="F244">
        <v>2</v>
      </c>
      <c r="H244" t="s">
        <v>226</v>
      </c>
      <c r="J244">
        <v>72</v>
      </c>
      <c r="K244">
        <v>0</v>
      </c>
      <c r="L244">
        <v>0</v>
      </c>
      <c r="M244" s="9">
        <f>J244+(K244/20)+(L244/240)</f>
        <v>72</v>
      </c>
      <c r="N244" s="7">
        <f>M244/12</f>
        <v>6</v>
      </c>
      <c r="O244" s="7">
        <f>N244/F244</f>
        <v>3</v>
      </c>
      <c r="P244" s="7" t="e">
        <f>(N244*20)/G244</f>
        <v>#VALUE!</v>
      </c>
      <c r="Q244" s="10" t="e">
        <f>P244*12</f>
        <v>#VALUE!</v>
      </c>
      <c r="R244" s="5"/>
    </row>
    <row r="245" spans="1:18" ht="12.75">
      <c r="A245" s="15">
        <v>33184</v>
      </c>
      <c r="B245" s="1" t="s">
        <v>131</v>
      </c>
      <c r="C245" s="1"/>
      <c r="G245">
        <v>8</v>
      </c>
      <c r="H245" t="s">
        <v>226</v>
      </c>
      <c r="I245" t="s">
        <v>231</v>
      </c>
      <c r="J245">
        <v>13</v>
      </c>
      <c r="K245">
        <v>12</v>
      </c>
      <c r="L245">
        <v>0</v>
      </c>
      <c r="M245" s="9">
        <f>J245+(K245/20)+(L245/240)</f>
        <v>13.6</v>
      </c>
      <c r="N245" s="7">
        <f>M245/12</f>
        <v>1.1333333333333333</v>
      </c>
      <c r="O245" s="7">
        <f>(27/G245)*N245</f>
        <v>3.8249999999999997</v>
      </c>
      <c r="P245" s="7">
        <f>(N245*20)/G245</f>
        <v>2.833333333333333</v>
      </c>
      <c r="Q245" s="10">
        <f>P245*12</f>
        <v>34</v>
      </c>
      <c r="R245" s="5"/>
    </row>
    <row r="246" spans="1:18" ht="12.75">
      <c r="A246" s="15">
        <v>33184</v>
      </c>
      <c r="B246" s="1" t="s">
        <v>131</v>
      </c>
      <c r="C246" s="1"/>
      <c r="G246">
        <v>28</v>
      </c>
      <c r="H246" t="s">
        <v>226</v>
      </c>
      <c r="J246">
        <v>39</v>
      </c>
      <c r="K246">
        <v>4</v>
      </c>
      <c r="L246">
        <v>0</v>
      </c>
      <c r="M246" s="9">
        <f>J246+(K246/20)+(L246/240)</f>
        <v>39.2</v>
      </c>
      <c r="N246" s="7">
        <f>M246/12</f>
        <v>3.266666666666667</v>
      </c>
      <c r="O246" s="7">
        <f>(27/G246)*N246</f>
        <v>3.1500000000000004</v>
      </c>
      <c r="P246" s="7">
        <f>(N246*20)/G246</f>
        <v>2.3333333333333335</v>
      </c>
      <c r="Q246" s="10">
        <f>P246*12</f>
        <v>28</v>
      </c>
      <c r="R246" s="5"/>
    </row>
    <row r="247" spans="1:18" ht="12.75">
      <c r="A247" s="15">
        <v>33184</v>
      </c>
      <c r="B247" s="1" t="s">
        <v>131</v>
      </c>
      <c r="C247" s="1"/>
      <c r="G247">
        <v>60</v>
      </c>
      <c r="H247" t="s">
        <v>226</v>
      </c>
      <c r="J247">
        <v>78</v>
      </c>
      <c r="K247">
        <v>0</v>
      </c>
      <c r="L247">
        <v>0</v>
      </c>
      <c r="M247" s="9">
        <f>J247+(K247/20)+(L247/240)</f>
        <v>78</v>
      </c>
      <c r="N247" s="7">
        <f>M247/12</f>
        <v>6.5</v>
      </c>
      <c r="O247" s="7">
        <f>(27/G247)*N247</f>
        <v>2.9250000000000003</v>
      </c>
      <c r="P247" s="7">
        <f>(N247*20)/G247</f>
        <v>2.1666666666666665</v>
      </c>
      <c r="Q247" s="10">
        <f>P247*12</f>
        <v>26</v>
      </c>
      <c r="R247" s="5"/>
    </row>
    <row r="248" spans="1:18" ht="12.75">
      <c r="A248" s="15">
        <v>33184</v>
      </c>
      <c r="B248" s="1" t="s">
        <v>131</v>
      </c>
      <c r="C248" s="1"/>
      <c r="G248">
        <v>7</v>
      </c>
      <c r="H248" t="s">
        <v>226</v>
      </c>
      <c r="J248">
        <v>14</v>
      </c>
      <c r="K248">
        <v>0</v>
      </c>
      <c r="L248">
        <v>0</v>
      </c>
      <c r="M248" s="9">
        <f>J248+(K248/20)+(L248/240)</f>
        <v>14</v>
      </c>
      <c r="N248" s="7">
        <f>M248/12</f>
        <v>1.1666666666666667</v>
      </c>
      <c r="O248" s="7">
        <f>(27/G248)*N248</f>
        <v>4.5</v>
      </c>
      <c r="P248" s="7">
        <f>(N248*20)/G248</f>
        <v>3.3333333333333335</v>
      </c>
      <c r="Q248" s="10">
        <f>P248*12</f>
        <v>40</v>
      </c>
      <c r="R248" s="5"/>
    </row>
    <row r="249" spans="1:18" ht="12.75">
      <c r="A249" s="15">
        <v>33184</v>
      </c>
      <c r="B249" s="1" t="s">
        <v>131</v>
      </c>
      <c r="C249" s="1"/>
      <c r="G249">
        <v>10</v>
      </c>
      <c r="H249" t="s">
        <v>226</v>
      </c>
      <c r="K249">
        <v>0</v>
      </c>
      <c r="L249">
        <v>0</v>
      </c>
      <c r="M249" s="9">
        <f>J249+(K249/20)+(L249/240)</f>
        <v>0</v>
      </c>
      <c r="N249" s="7">
        <f>M249/12</f>
        <v>0</v>
      </c>
      <c r="O249" s="7">
        <f>(27/G249)*N249</f>
        <v>0</v>
      </c>
      <c r="P249" s="7">
        <f>(N249*20)/G249</f>
        <v>0</v>
      </c>
      <c r="Q249" s="10">
        <v>20</v>
      </c>
      <c r="R249" s="5"/>
    </row>
    <row r="250" spans="1:18" ht="12.75">
      <c r="A250" s="15">
        <v>33184</v>
      </c>
      <c r="B250" s="1" t="s">
        <v>131</v>
      </c>
      <c r="C250" s="1"/>
      <c r="G250">
        <v>5</v>
      </c>
      <c r="H250" t="s">
        <v>226</v>
      </c>
      <c r="M250" s="9">
        <f>J250+(K250/20)+(L250/240)</f>
        <v>0</v>
      </c>
      <c r="N250" s="7">
        <f>M250/12</f>
        <v>0</v>
      </c>
      <c r="O250" s="7">
        <f>(27/G250)*N250</f>
        <v>0</v>
      </c>
      <c r="P250" s="7">
        <f>(N250*20)/G250</f>
        <v>0</v>
      </c>
      <c r="Q250" s="10">
        <v>12</v>
      </c>
      <c r="R250" s="5"/>
    </row>
    <row r="251" spans="1:17" ht="12.75">
      <c r="A251" s="15"/>
      <c r="B251" s="1"/>
      <c r="C251" s="1"/>
      <c r="M251" s="9"/>
      <c r="N251" s="7"/>
      <c r="O251" s="7"/>
      <c r="P251" s="7"/>
      <c r="Q251" s="10"/>
    </row>
    <row r="252" spans="1:18" ht="12.75">
      <c r="A252" s="15">
        <v>33185</v>
      </c>
      <c r="B252" s="1" t="s">
        <v>132</v>
      </c>
      <c r="C252" s="1" t="s">
        <v>35</v>
      </c>
      <c r="F252">
        <v>15</v>
      </c>
      <c r="H252" t="s">
        <v>241</v>
      </c>
      <c r="J252">
        <v>540</v>
      </c>
      <c r="K252">
        <v>0</v>
      </c>
      <c r="L252">
        <v>0</v>
      </c>
      <c r="M252" s="9">
        <f>J252+(K252/20)+(L252/240)</f>
        <v>540</v>
      </c>
      <c r="N252" s="7">
        <f>M252/12</f>
        <v>45</v>
      </c>
      <c r="O252" s="7">
        <f>N252/F252</f>
        <v>3</v>
      </c>
      <c r="P252" s="7" t="e">
        <f>(N252*20)/G252</f>
        <v>#VALUE!</v>
      </c>
      <c r="Q252" s="10" t="e">
        <f>P252*12</f>
        <v>#VALUE!</v>
      </c>
      <c r="R252" s="5"/>
    </row>
    <row r="253" spans="1:18" ht="12.75">
      <c r="A253" s="15">
        <v>33185</v>
      </c>
      <c r="B253" s="1" t="s">
        <v>132</v>
      </c>
      <c r="C253" s="1"/>
      <c r="F253">
        <v>2</v>
      </c>
      <c r="H253" t="s">
        <v>226</v>
      </c>
      <c r="J253">
        <v>72</v>
      </c>
      <c r="K253">
        <v>0</v>
      </c>
      <c r="L253">
        <v>0</v>
      </c>
      <c r="M253" s="9">
        <f>J253+(K253/20)+(L253/240)</f>
        <v>72</v>
      </c>
      <c r="N253" s="7">
        <f>M253/12</f>
        <v>6</v>
      </c>
      <c r="O253" s="7">
        <f>N253/F253</f>
        <v>3</v>
      </c>
      <c r="P253" s="7" t="e">
        <f>(N253*20)/G253</f>
        <v>#VALUE!</v>
      </c>
      <c r="Q253" s="10" t="e">
        <f>P253*12</f>
        <v>#VALUE!</v>
      </c>
      <c r="R253" s="5"/>
    </row>
    <row r="254" spans="1:18" ht="12.75">
      <c r="A254" s="15">
        <v>33185</v>
      </c>
      <c r="B254" s="1" t="s">
        <v>132</v>
      </c>
      <c r="C254" s="1"/>
      <c r="G254">
        <v>8</v>
      </c>
      <c r="H254" t="s">
        <v>226</v>
      </c>
      <c r="I254" t="s">
        <v>231</v>
      </c>
      <c r="J254">
        <v>13</v>
      </c>
      <c r="K254">
        <v>12</v>
      </c>
      <c r="L254">
        <v>0</v>
      </c>
      <c r="M254" s="9">
        <f>J254+(K254/20)+(L254/240)</f>
        <v>13.6</v>
      </c>
      <c r="N254" s="7">
        <f>M254/12</f>
        <v>1.1333333333333333</v>
      </c>
      <c r="O254" s="7">
        <f>(27/G254)*N254</f>
        <v>3.8249999999999997</v>
      </c>
      <c r="P254" s="7">
        <f>(N254*20)/G254</f>
        <v>2.833333333333333</v>
      </c>
      <c r="Q254" s="10">
        <f>P254*12</f>
        <v>34</v>
      </c>
      <c r="R254" s="5"/>
    </row>
    <row r="255" spans="1:18" ht="12.75">
      <c r="A255" s="15">
        <v>33185</v>
      </c>
      <c r="B255" s="1" t="s">
        <v>132</v>
      </c>
      <c r="C255" s="1"/>
      <c r="G255">
        <v>28</v>
      </c>
      <c r="H255" t="s">
        <v>226</v>
      </c>
      <c r="J255">
        <v>39</v>
      </c>
      <c r="K255">
        <v>4</v>
      </c>
      <c r="L255">
        <v>0</v>
      </c>
      <c r="M255" s="9">
        <f>J255+(K255/20)+(L255/240)</f>
        <v>39.2</v>
      </c>
      <c r="N255" s="7">
        <f>M255/12</f>
        <v>3.266666666666667</v>
      </c>
      <c r="O255" s="7">
        <f>(27/G255)*N255</f>
        <v>3.1500000000000004</v>
      </c>
      <c r="P255" s="7">
        <f>(N255*20)/G255</f>
        <v>2.3333333333333335</v>
      </c>
      <c r="Q255" s="10">
        <f>P255*12</f>
        <v>28</v>
      </c>
      <c r="R255" s="5"/>
    </row>
    <row r="256" spans="1:18" ht="12.75">
      <c r="A256" s="15">
        <v>33185</v>
      </c>
      <c r="B256" s="1" t="s">
        <v>132</v>
      </c>
      <c r="C256" s="1"/>
      <c r="G256">
        <v>54</v>
      </c>
      <c r="H256" t="s">
        <v>226</v>
      </c>
      <c r="J256">
        <v>70</v>
      </c>
      <c r="K256">
        <v>4</v>
      </c>
      <c r="L256">
        <v>0</v>
      </c>
      <c r="M256" s="9">
        <f>J256+(K256/20)+(L256/240)</f>
        <v>70.2</v>
      </c>
      <c r="N256" s="7">
        <f>M256/12</f>
        <v>5.8500000000000005</v>
      </c>
      <c r="O256" s="7">
        <f>(27/G256)*N256</f>
        <v>2.9250000000000003</v>
      </c>
      <c r="P256" s="7">
        <f>(N256*20)/G256</f>
        <v>2.166666666666667</v>
      </c>
      <c r="Q256" s="10">
        <f>P256*12</f>
        <v>26.000000000000004</v>
      </c>
      <c r="R256" s="5"/>
    </row>
    <row r="257" spans="1:18" ht="12.75">
      <c r="A257" s="15">
        <v>33185</v>
      </c>
      <c r="B257" s="1" t="s">
        <v>132</v>
      </c>
      <c r="C257" s="1"/>
      <c r="G257">
        <v>7</v>
      </c>
      <c r="H257" t="s">
        <v>226</v>
      </c>
      <c r="J257">
        <v>14</v>
      </c>
      <c r="K257">
        <v>0</v>
      </c>
      <c r="L257">
        <v>0</v>
      </c>
      <c r="M257" s="9">
        <f>J257+(K257/20)+(L257/240)</f>
        <v>14</v>
      </c>
      <c r="N257" s="7">
        <f>M257/12</f>
        <v>1.1666666666666667</v>
      </c>
      <c r="O257" s="7">
        <f>(27/G257)*N257</f>
        <v>4.5</v>
      </c>
      <c r="P257" s="7">
        <f>(N257*20)/G257</f>
        <v>3.3333333333333335</v>
      </c>
      <c r="Q257" s="10">
        <f>P257*12</f>
        <v>40</v>
      </c>
      <c r="R257" s="5"/>
    </row>
    <row r="258" spans="1:18" ht="12.75">
      <c r="A258" s="15">
        <v>33185</v>
      </c>
      <c r="B258" s="1" t="s">
        <v>132</v>
      </c>
      <c r="C258" s="1"/>
      <c r="G258">
        <v>10</v>
      </c>
      <c r="H258" t="s">
        <v>226</v>
      </c>
      <c r="K258">
        <v>0</v>
      </c>
      <c r="L258">
        <v>0</v>
      </c>
      <c r="M258" s="9">
        <f>J258+(K258/20)+(L258/240)</f>
        <v>0</v>
      </c>
      <c r="N258" s="7">
        <f>M258/12</f>
        <v>0</v>
      </c>
      <c r="O258" s="7">
        <f>(27/G258)*N258</f>
        <v>0</v>
      </c>
      <c r="P258" s="7">
        <f>(N258*20)/G258</f>
        <v>0</v>
      </c>
      <c r="Q258" s="10">
        <v>20</v>
      </c>
      <c r="R258" s="5"/>
    </row>
    <row r="259" spans="1:18" ht="12.75">
      <c r="A259" s="15">
        <v>33185</v>
      </c>
      <c r="B259" s="1" t="s">
        <v>132</v>
      </c>
      <c r="G259">
        <v>5</v>
      </c>
      <c r="H259" t="s">
        <v>226</v>
      </c>
      <c r="M259" s="9">
        <f>J259+(K259/20)+(L259/240)</f>
        <v>0</v>
      </c>
      <c r="N259" s="7">
        <f>M259/12</f>
        <v>0</v>
      </c>
      <c r="O259" s="7">
        <f>(27/G259)*N259</f>
        <v>0</v>
      </c>
      <c r="P259" s="7">
        <f>(N259*20)/G259</f>
        <v>0</v>
      </c>
      <c r="Q259" s="10">
        <v>12</v>
      </c>
      <c r="R259" s="5"/>
    </row>
    <row r="260" spans="4:18" ht="12.75">
      <c r="D260" s="24"/>
      <c r="M260" s="5"/>
      <c r="N260" s="7"/>
      <c r="O260" s="7"/>
      <c r="P260" s="7"/>
      <c r="Q260" s="10"/>
      <c r="R260" s="5"/>
    </row>
    <row r="261" spans="1:18" ht="12.75">
      <c r="A261" s="1" t="s">
        <v>232</v>
      </c>
      <c r="B261" s="1" t="s">
        <v>133</v>
      </c>
      <c r="C261" s="1" t="s">
        <v>36</v>
      </c>
      <c r="D261" s="25" t="s">
        <v>233</v>
      </c>
      <c r="M261" s="5"/>
      <c r="N261" s="7"/>
      <c r="O261" s="7"/>
      <c r="P261" s="7"/>
      <c r="Q261" s="10"/>
      <c r="R261" s="5"/>
    </row>
    <row r="262" spans="2:18" ht="12.75">
      <c r="B262" s="2"/>
      <c r="C262" s="2"/>
      <c r="D262" s="25"/>
      <c r="M262" s="9"/>
      <c r="N262" s="7"/>
      <c r="O262" s="7"/>
      <c r="P262" s="7"/>
      <c r="Q262" s="10"/>
      <c r="R262" s="5"/>
    </row>
    <row r="263" spans="1:18" ht="12.75">
      <c r="A263" s="15">
        <v>33186</v>
      </c>
      <c r="B263" s="1" t="s">
        <v>134</v>
      </c>
      <c r="C263" s="1" t="s">
        <v>37</v>
      </c>
      <c r="D263" s="25" t="s">
        <v>197</v>
      </c>
      <c r="G263">
        <v>28</v>
      </c>
      <c r="H263" t="s">
        <v>226</v>
      </c>
      <c r="J263">
        <v>39</v>
      </c>
      <c r="K263">
        <v>4</v>
      </c>
      <c r="L263">
        <v>0</v>
      </c>
      <c r="M263" s="9">
        <f>J263+(K263/20)+(L263/240)</f>
        <v>39.2</v>
      </c>
      <c r="N263" s="7">
        <f>M263/12</f>
        <v>3.266666666666667</v>
      </c>
      <c r="O263" s="7">
        <f>(27/G263)*N263</f>
        <v>3.1500000000000004</v>
      </c>
      <c r="P263" s="7">
        <f>(N263*20)/G263</f>
        <v>2.3333333333333335</v>
      </c>
      <c r="Q263" s="10">
        <f>P263*12</f>
        <v>28</v>
      </c>
      <c r="R263" s="5"/>
    </row>
    <row r="264" spans="1:18" ht="12.75">
      <c r="A264" s="15">
        <v>33186</v>
      </c>
      <c r="B264" s="1" t="s">
        <v>134</v>
      </c>
      <c r="C264" s="21"/>
      <c r="D264" s="25"/>
      <c r="G264">
        <v>54</v>
      </c>
      <c r="H264" t="s">
        <v>226</v>
      </c>
      <c r="J264">
        <v>70</v>
      </c>
      <c r="K264">
        <v>4</v>
      </c>
      <c r="L264">
        <v>0</v>
      </c>
      <c r="M264" s="9">
        <f>J264+(K264/20)+(L264/240)</f>
        <v>70.2</v>
      </c>
      <c r="N264" s="7">
        <f>M264/12</f>
        <v>5.8500000000000005</v>
      </c>
      <c r="O264" s="7">
        <f>(27/G264)*N264</f>
        <v>2.9250000000000003</v>
      </c>
      <c r="P264" s="7">
        <f>(N264*20)/G264</f>
        <v>2.166666666666667</v>
      </c>
      <c r="Q264" s="10">
        <f>P264*12</f>
        <v>26.000000000000004</v>
      </c>
      <c r="R264" s="5"/>
    </row>
    <row r="265" spans="1:18" ht="12.75">
      <c r="A265" s="15">
        <v>33186</v>
      </c>
      <c r="B265" s="1" t="s">
        <v>134</v>
      </c>
      <c r="C265" s="21"/>
      <c r="D265" s="25"/>
      <c r="G265">
        <v>7</v>
      </c>
      <c r="H265" t="s">
        <v>226</v>
      </c>
      <c r="J265">
        <v>14</v>
      </c>
      <c r="K265">
        <v>0</v>
      </c>
      <c r="L265">
        <v>0</v>
      </c>
      <c r="M265" s="9">
        <f>J265+(K265/20)+(L265/240)</f>
        <v>14</v>
      </c>
      <c r="N265" s="7">
        <f>M265/12</f>
        <v>1.1666666666666667</v>
      </c>
      <c r="O265" s="7">
        <f>(27/G265)*N265</f>
        <v>4.5</v>
      </c>
      <c r="P265" s="7">
        <f>(N265*20)/G265</f>
        <v>3.3333333333333335</v>
      </c>
      <c r="Q265" s="10">
        <f>P265*12</f>
        <v>40</v>
      </c>
      <c r="R265" s="5"/>
    </row>
    <row r="266" spans="1:18" ht="12.75">
      <c r="A266" s="15">
        <v>33186</v>
      </c>
      <c r="B266" s="1" t="s">
        <v>134</v>
      </c>
      <c r="C266" s="21"/>
      <c r="D266" s="25"/>
      <c r="G266">
        <v>12</v>
      </c>
      <c r="H266" t="s">
        <v>226</v>
      </c>
      <c r="J266">
        <v>16</v>
      </c>
      <c r="K266">
        <v>16</v>
      </c>
      <c r="L266">
        <v>0</v>
      </c>
      <c r="M266" s="9">
        <f>J266+(K266/20)+(L266/240)</f>
        <v>16.8</v>
      </c>
      <c r="N266" s="7">
        <f>M266/12</f>
        <v>1.4000000000000001</v>
      </c>
      <c r="O266" s="7">
        <f>(27/G266)*N266</f>
        <v>3.1500000000000004</v>
      </c>
      <c r="P266" s="7">
        <f>(N266*20)/G266</f>
        <v>2.3333333333333335</v>
      </c>
      <c r="Q266" s="10">
        <f>P266*12</f>
        <v>28</v>
      </c>
      <c r="R266" s="5"/>
    </row>
    <row r="267" spans="1:18" ht="12.75">
      <c r="A267" s="15">
        <v>33186</v>
      </c>
      <c r="B267" s="1" t="s">
        <v>134</v>
      </c>
      <c r="C267" s="21"/>
      <c r="D267" s="25"/>
      <c r="G267">
        <v>10</v>
      </c>
      <c r="H267" t="s">
        <v>226</v>
      </c>
      <c r="K267">
        <v>0</v>
      </c>
      <c r="L267">
        <v>0</v>
      </c>
      <c r="M267" s="9">
        <f>J267+(K267/20)+(L267/240)</f>
        <v>0</v>
      </c>
      <c r="N267" s="7">
        <f>M267/12</f>
        <v>0</v>
      </c>
      <c r="O267" s="7">
        <f>(27/G267)*N267</f>
        <v>0</v>
      </c>
      <c r="P267" s="7">
        <f>(N267*20)/G267</f>
        <v>0</v>
      </c>
      <c r="Q267" s="10">
        <v>20</v>
      </c>
      <c r="R267" s="5"/>
    </row>
    <row r="268" spans="1:18" ht="12.75">
      <c r="A268" s="15">
        <v>33186</v>
      </c>
      <c r="B268" s="1" t="s">
        <v>134</v>
      </c>
      <c r="C268" s="21"/>
      <c r="D268" s="25"/>
      <c r="G268">
        <v>5</v>
      </c>
      <c r="H268" t="s">
        <v>226</v>
      </c>
      <c r="M268" s="9">
        <f>J268+(K268/20)+(L268/240)</f>
        <v>0</v>
      </c>
      <c r="N268" s="7">
        <f>M268/12</f>
        <v>0</v>
      </c>
      <c r="O268" s="7">
        <f>(27/G268)*N268</f>
        <v>0</v>
      </c>
      <c r="P268" s="7">
        <f>(N268*20)/G268</f>
        <v>0</v>
      </c>
      <c r="Q268" s="10">
        <v>12</v>
      </c>
      <c r="R268" s="5"/>
    </row>
    <row r="269" spans="1:17" ht="12.75">
      <c r="A269" s="15"/>
      <c r="C269" s="2"/>
      <c r="D269" s="25"/>
      <c r="M269" s="9"/>
      <c r="N269" s="7"/>
      <c r="O269" s="7"/>
      <c r="P269" s="7"/>
      <c r="Q269" s="10"/>
    </row>
    <row r="270" spans="1:18" ht="12.75">
      <c r="A270" s="15">
        <v>33187</v>
      </c>
      <c r="B270" s="1" t="s">
        <v>135</v>
      </c>
      <c r="C270" s="1" t="s">
        <v>38</v>
      </c>
      <c r="D270" s="25" t="s">
        <v>197</v>
      </c>
      <c r="G270">
        <v>12</v>
      </c>
      <c r="H270" t="s">
        <v>226</v>
      </c>
      <c r="J270">
        <v>16</v>
      </c>
      <c r="K270">
        <v>16</v>
      </c>
      <c r="L270">
        <v>0</v>
      </c>
      <c r="M270" s="9">
        <f>J270+(K270/20)+(L270/240)</f>
        <v>16.8</v>
      </c>
      <c r="N270" s="7">
        <f>M270/12</f>
        <v>1.4000000000000001</v>
      </c>
      <c r="O270" s="7">
        <f>(27/G270)*N270</f>
        <v>3.1500000000000004</v>
      </c>
      <c r="P270" s="7">
        <f>(N270*20)/G270</f>
        <v>2.3333333333333335</v>
      </c>
      <c r="Q270" s="10">
        <f>P270*12</f>
        <v>28</v>
      </c>
      <c r="R270" s="5"/>
    </row>
    <row r="271" spans="1:18" ht="12.75">
      <c r="A271" s="15">
        <v>33187</v>
      </c>
      <c r="B271" s="1" t="s">
        <v>135</v>
      </c>
      <c r="C271" s="2"/>
      <c r="D271" s="25"/>
      <c r="G271">
        <v>10</v>
      </c>
      <c r="H271" t="s">
        <v>226</v>
      </c>
      <c r="K271">
        <v>0</v>
      </c>
      <c r="L271">
        <v>0</v>
      </c>
      <c r="M271" s="9">
        <f>J271+(K271/20)+(L271/240)</f>
        <v>0</v>
      </c>
      <c r="N271" s="7">
        <f>M271/12</f>
        <v>0</v>
      </c>
      <c r="O271" s="7">
        <f>(27/G271)*N271</f>
        <v>0</v>
      </c>
      <c r="P271" s="7">
        <f>(N271*20)/G271</f>
        <v>0</v>
      </c>
      <c r="Q271" s="10">
        <v>20</v>
      </c>
      <c r="R271" s="5"/>
    </row>
    <row r="272" spans="1:17" ht="12.75">
      <c r="A272" s="15">
        <v>33187</v>
      </c>
      <c r="B272" s="1" t="s">
        <v>135</v>
      </c>
      <c r="C272" s="20"/>
      <c r="D272" s="25"/>
      <c r="G272">
        <v>5</v>
      </c>
      <c r="H272" t="s">
        <v>226</v>
      </c>
      <c r="M272" s="9">
        <f>J272+(K272/20)+(L272/240)</f>
        <v>0</v>
      </c>
      <c r="N272" s="7">
        <f>M272/12</f>
        <v>0</v>
      </c>
      <c r="O272" s="7">
        <f>(27/G272)*N272</f>
        <v>0</v>
      </c>
      <c r="P272" s="7">
        <f>(N272*20)/G272</f>
        <v>0</v>
      </c>
      <c r="Q272" s="10">
        <v>12</v>
      </c>
    </row>
    <row r="273" spans="1:17" ht="12.75">
      <c r="A273" s="15">
        <v>33187</v>
      </c>
      <c r="B273" s="1" t="s">
        <v>135</v>
      </c>
      <c r="C273" s="20"/>
      <c r="D273" s="25"/>
      <c r="G273">
        <v>7</v>
      </c>
      <c r="H273" t="s">
        <v>226</v>
      </c>
      <c r="J273">
        <v>14</v>
      </c>
      <c r="K273">
        <v>0</v>
      </c>
      <c r="L273">
        <v>0</v>
      </c>
      <c r="M273" s="9">
        <f>J273+(K273/20)+(L273/240)</f>
        <v>14</v>
      </c>
      <c r="N273" s="7">
        <f>M273/12</f>
        <v>1.1666666666666667</v>
      </c>
      <c r="O273" s="7">
        <f>(27/G273)*N273</f>
        <v>4.5</v>
      </c>
      <c r="P273" s="7">
        <f>(N273*20)/G273</f>
        <v>3.3333333333333335</v>
      </c>
      <c r="Q273" s="10">
        <f>P273*12</f>
        <v>40</v>
      </c>
    </row>
    <row r="274" spans="1:17" ht="12.75">
      <c r="A274" s="15">
        <v>33187</v>
      </c>
      <c r="B274" s="1" t="s">
        <v>135</v>
      </c>
      <c r="C274" s="20"/>
      <c r="D274" s="25"/>
      <c r="G274">
        <v>54</v>
      </c>
      <c r="H274" t="s">
        <v>226</v>
      </c>
      <c r="J274">
        <v>70</v>
      </c>
      <c r="K274">
        <v>4</v>
      </c>
      <c r="L274">
        <v>0</v>
      </c>
      <c r="M274" s="9">
        <f>J274+(K274/20)+(L274/240)</f>
        <v>70.2</v>
      </c>
      <c r="N274" s="7">
        <f>M274/12</f>
        <v>5.8500000000000005</v>
      </c>
      <c r="O274" s="7">
        <f>(27/G274)*N274</f>
        <v>2.9250000000000003</v>
      </c>
      <c r="P274" s="7">
        <f>(N274*20)/G274</f>
        <v>2.166666666666667</v>
      </c>
      <c r="Q274" s="10">
        <f>P274*12</f>
        <v>26.000000000000004</v>
      </c>
    </row>
    <row r="275" spans="1:17" ht="12.75">
      <c r="A275" s="15">
        <v>33187</v>
      </c>
      <c r="B275" s="1" t="s">
        <v>135</v>
      </c>
      <c r="C275" s="20"/>
      <c r="D275" s="25"/>
      <c r="G275">
        <v>28</v>
      </c>
      <c r="H275" t="s">
        <v>226</v>
      </c>
      <c r="J275">
        <v>39</v>
      </c>
      <c r="K275">
        <v>4</v>
      </c>
      <c r="L275">
        <v>0</v>
      </c>
      <c r="M275" s="9">
        <f>J275+(K275/20)+(L275/240)</f>
        <v>39.2</v>
      </c>
      <c r="N275" s="7">
        <f>M275/12</f>
        <v>3.266666666666667</v>
      </c>
      <c r="O275" s="7">
        <f>(27/G275)*N275</f>
        <v>3.1500000000000004</v>
      </c>
      <c r="P275" s="7">
        <f>(N275*20)/G275</f>
        <v>2.3333333333333335</v>
      </c>
      <c r="Q275" s="10">
        <f>P275*12</f>
        <v>28</v>
      </c>
    </row>
    <row r="276" spans="1:17" ht="12.75">
      <c r="A276" s="15"/>
      <c r="B276" s="1"/>
      <c r="C276" s="20"/>
      <c r="D276" s="25"/>
      <c r="M276" s="5"/>
      <c r="N276" s="7"/>
      <c r="O276" s="7"/>
      <c r="P276" s="7"/>
      <c r="Q276" s="10"/>
    </row>
    <row r="277" spans="1:17" ht="12.75">
      <c r="A277" s="15">
        <v>33188</v>
      </c>
      <c r="B277" s="1" t="s">
        <v>136</v>
      </c>
      <c r="C277" s="1" t="s">
        <v>39</v>
      </c>
      <c r="D277" s="25" t="s">
        <v>197</v>
      </c>
      <c r="E277" t="s">
        <v>206</v>
      </c>
      <c r="M277" s="9">
        <f>J277+(K277/20)+(L277/240)</f>
        <v>0</v>
      </c>
      <c r="N277" s="7">
        <f>M277/12</f>
        <v>0</v>
      </c>
      <c r="O277" s="7" t="e">
        <f>N277/F277</f>
        <v>#VALUE!</v>
      </c>
      <c r="P277" s="7" t="e">
        <f>(N277*20)/G277</f>
        <v>#VALUE!</v>
      </c>
      <c r="Q277" s="10" t="e">
        <f>P277*12</f>
        <v>#VALUE!</v>
      </c>
    </row>
    <row r="278" spans="1:17" ht="12.75">
      <c r="A278" s="15"/>
      <c r="C278" s="2"/>
      <c r="D278" s="25"/>
      <c r="M278" s="9"/>
      <c r="N278" s="7"/>
      <c r="O278" s="7"/>
      <c r="P278" s="7"/>
      <c r="Q278" s="10"/>
    </row>
    <row r="279" spans="1:17" ht="12.75">
      <c r="A279" s="15">
        <v>33189</v>
      </c>
      <c r="B279" s="1" t="s">
        <v>137</v>
      </c>
      <c r="C279" s="1" t="s">
        <v>40</v>
      </c>
      <c r="D279" s="25" t="s">
        <v>199</v>
      </c>
      <c r="E279" t="s">
        <v>206</v>
      </c>
      <c r="M279" s="9">
        <f>J279+(K279/20)+(L279/240)</f>
        <v>0</v>
      </c>
      <c r="N279" s="7">
        <f>M279/12</f>
        <v>0</v>
      </c>
      <c r="O279" s="7" t="e">
        <f>N279/F279</f>
        <v>#VALUE!</v>
      </c>
      <c r="P279" s="7" t="e">
        <f>(N279*20)/G279</f>
        <v>#VALUE!</v>
      </c>
      <c r="Q279" s="10" t="e">
        <f>P279*12</f>
        <v>#VALUE!</v>
      </c>
    </row>
    <row r="280" spans="1:17" ht="12.75">
      <c r="A280" s="15"/>
      <c r="D280" s="25"/>
      <c r="M280" s="9"/>
      <c r="N280" s="7"/>
      <c r="O280" s="7"/>
      <c r="P280" s="7"/>
      <c r="Q280" s="10"/>
    </row>
    <row r="281" spans="1:17" ht="12.75">
      <c r="A281" s="15">
        <v>33190</v>
      </c>
      <c r="B281" s="1" t="s">
        <v>138</v>
      </c>
      <c r="C281" s="1" t="s">
        <v>41</v>
      </c>
      <c r="D281" s="25" t="s">
        <v>199</v>
      </c>
      <c r="G281">
        <v>5</v>
      </c>
      <c r="H281" t="s">
        <v>249</v>
      </c>
      <c r="I281" t="s">
        <v>248</v>
      </c>
      <c r="M281" s="9">
        <f>J281+(K281/20)+(L281/240)</f>
        <v>0</v>
      </c>
      <c r="N281" s="7">
        <f>M281/12</f>
        <v>0</v>
      </c>
      <c r="O281" s="7" t="e">
        <f>N281/F281</f>
        <v>#VALUE!</v>
      </c>
      <c r="P281" s="7">
        <f>(N281*20)/G281</f>
        <v>0</v>
      </c>
      <c r="Q281" s="10">
        <v>17</v>
      </c>
    </row>
    <row r="282" spans="1:17" ht="12.75">
      <c r="A282" s="15"/>
      <c r="C282" s="2"/>
      <c r="D282" s="25"/>
      <c r="M282" s="9"/>
      <c r="N282" s="7"/>
      <c r="O282" s="7"/>
      <c r="P282" s="7"/>
      <c r="Q282" s="10"/>
    </row>
    <row r="283" spans="1:17" ht="12.75">
      <c r="A283" s="15">
        <v>33191</v>
      </c>
      <c r="B283" s="1" t="s">
        <v>139</v>
      </c>
      <c r="C283" s="1" t="s">
        <v>42</v>
      </c>
      <c r="D283" s="25" t="s">
        <v>198</v>
      </c>
      <c r="E283" t="s">
        <v>206</v>
      </c>
      <c r="M283" s="9"/>
      <c r="N283" s="7"/>
      <c r="O283" s="7"/>
      <c r="P283" s="7"/>
      <c r="Q283" s="10"/>
    </row>
    <row r="284" spans="1:17" ht="12.75">
      <c r="A284" s="15"/>
      <c r="B284" s="1"/>
      <c r="D284" s="24"/>
      <c r="M284" s="9"/>
      <c r="N284" s="7"/>
      <c r="O284" s="7"/>
      <c r="P284" s="7"/>
      <c r="Q284" s="10"/>
    </row>
    <row r="285" spans="1:17" ht="12.75">
      <c r="A285" s="15">
        <v>33192</v>
      </c>
      <c r="B285" s="1" t="s">
        <v>140</v>
      </c>
      <c r="C285" s="1" t="s">
        <v>43</v>
      </c>
      <c r="D285" s="25" t="s">
        <v>198</v>
      </c>
      <c r="E285" t="s">
        <v>206</v>
      </c>
      <c r="M285" s="9"/>
      <c r="N285" s="7"/>
      <c r="O285" s="7"/>
      <c r="P285" s="7"/>
      <c r="Q285" s="10"/>
    </row>
    <row r="286" spans="1:17" ht="12.75">
      <c r="A286" s="15"/>
      <c r="B286" s="1"/>
      <c r="D286" s="24"/>
      <c r="M286" s="9"/>
      <c r="N286" s="7"/>
      <c r="O286" s="7"/>
      <c r="P286" s="7"/>
      <c r="Q286" s="10"/>
    </row>
    <row r="287" spans="1:17" ht="12.75">
      <c r="A287" s="15">
        <v>33193</v>
      </c>
      <c r="B287" s="1" t="s">
        <v>141</v>
      </c>
      <c r="C287" s="1" t="s">
        <v>44</v>
      </c>
      <c r="D287" s="25" t="s">
        <v>198</v>
      </c>
      <c r="E287" t="s">
        <v>206</v>
      </c>
      <c r="M287" s="9"/>
      <c r="N287" s="7"/>
      <c r="O287" s="7"/>
      <c r="P287" s="7"/>
      <c r="Q287" s="10"/>
    </row>
    <row r="288" spans="1:17" ht="12.75">
      <c r="A288" s="15"/>
      <c r="B288" s="1"/>
      <c r="D288" s="24"/>
      <c r="M288" s="9"/>
      <c r="N288" s="7"/>
      <c r="O288" s="7"/>
      <c r="P288" s="7"/>
      <c r="Q288" s="10"/>
    </row>
    <row r="289" spans="1:17" ht="12.75">
      <c r="A289" s="15">
        <v>33194</v>
      </c>
      <c r="B289" s="1" t="s">
        <v>142</v>
      </c>
      <c r="C289" s="1" t="s">
        <v>45</v>
      </c>
      <c r="D289" s="25" t="s">
        <v>198</v>
      </c>
      <c r="G289">
        <v>28</v>
      </c>
      <c r="H289" t="s">
        <v>226</v>
      </c>
      <c r="J289">
        <v>39</v>
      </c>
      <c r="K289">
        <v>4</v>
      </c>
      <c r="L289">
        <v>0</v>
      </c>
      <c r="M289" s="9">
        <f>J289+(K289/20)+(L289/240)</f>
        <v>39.2</v>
      </c>
      <c r="N289" s="7">
        <f>M289/12</f>
        <v>3.266666666666667</v>
      </c>
      <c r="O289" s="7">
        <f>(27/G289)*N289</f>
        <v>3.1500000000000004</v>
      </c>
      <c r="P289" s="7">
        <f>(N289*20)/G289</f>
        <v>2.3333333333333335</v>
      </c>
      <c r="Q289" s="10">
        <f>P289*12</f>
        <v>28</v>
      </c>
    </row>
    <row r="290" spans="1:17" ht="12.75">
      <c r="A290" s="15"/>
      <c r="B290" s="1"/>
      <c r="D290" s="24"/>
      <c r="G290">
        <v>60</v>
      </c>
      <c r="H290" t="s">
        <v>226</v>
      </c>
      <c r="J290">
        <v>78</v>
      </c>
      <c r="K290">
        <v>0</v>
      </c>
      <c r="L290">
        <v>0</v>
      </c>
      <c r="M290" s="9">
        <f>J290+(K290/20)+(L290/240)</f>
        <v>78</v>
      </c>
      <c r="N290" s="7">
        <f>M290/12</f>
        <v>6.5</v>
      </c>
      <c r="O290" s="7">
        <f>(27/G290)*N290</f>
        <v>2.9250000000000003</v>
      </c>
      <c r="P290" s="7">
        <f>(N290*20)/G290</f>
        <v>2.1666666666666665</v>
      </c>
      <c r="Q290" s="10">
        <f>P290*12</f>
        <v>26</v>
      </c>
    </row>
    <row r="291" spans="1:17" ht="12.75">
      <c r="A291" s="15"/>
      <c r="B291" s="1"/>
      <c r="D291" s="24"/>
      <c r="G291">
        <v>12</v>
      </c>
      <c r="H291" t="s">
        <v>226</v>
      </c>
      <c r="J291">
        <v>16</v>
      </c>
      <c r="K291">
        <v>16</v>
      </c>
      <c r="L291">
        <v>0</v>
      </c>
      <c r="M291" s="9">
        <f>J291+(K291/20)+(L291/240)</f>
        <v>16.8</v>
      </c>
      <c r="N291" s="7">
        <f>M291/12</f>
        <v>1.4000000000000001</v>
      </c>
      <c r="O291" s="7">
        <f>(27/G291)*N291</f>
        <v>3.1500000000000004</v>
      </c>
      <c r="P291" s="7">
        <f>(N291*20)/G291</f>
        <v>2.3333333333333335</v>
      </c>
      <c r="Q291" s="10">
        <f>P291*12</f>
        <v>28</v>
      </c>
    </row>
    <row r="292" spans="1:17" ht="12.75">
      <c r="A292" s="15"/>
      <c r="B292" s="1"/>
      <c r="D292" s="24"/>
      <c r="M292" s="9"/>
      <c r="N292" s="7"/>
      <c r="O292" s="7"/>
      <c r="P292" s="7"/>
      <c r="Q292" s="10"/>
    </row>
    <row r="293" spans="1:17" ht="12.75">
      <c r="A293" s="15">
        <v>33195</v>
      </c>
      <c r="B293" s="1" t="s">
        <v>143</v>
      </c>
      <c r="C293" s="1" t="s">
        <v>46</v>
      </c>
      <c r="D293" s="25" t="s">
        <v>198</v>
      </c>
      <c r="G293">
        <v>28</v>
      </c>
      <c r="H293" t="s">
        <v>226</v>
      </c>
      <c r="J293">
        <v>39</v>
      </c>
      <c r="K293">
        <v>4</v>
      </c>
      <c r="L293">
        <v>0</v>
      </c>
      <c r="M293" s="9">
        <f>J293+(K293/20)+(L293/240)</f>
        <v>39.2</v>
      </c>
      <c r="N293" s="7">
        <f>M293/12</f>
        <v>3.266666666666667</v>
      </c>
      <c r="O293" s="7">
        <f>(27/G293)*N293</f>
        <v>3.1500000000000004</v>
      </c>
      <c r="P293" s="7">
        <f>(N293*20)/G293</f>
        <v>2.3333333333333335</v>
      </c>
      <c r="Q293" s="10">
        <f>P293*12</f>
        <v>28</v>
      </c>
    </row>
    <row r="294" spans="1:17" ht="12.75">
      <c r="A294" s="15"/>
      <c r="B294" s="1"/>
      <c r="D294" s="24"/>
      <c r="G294">
        <v>60</v>
      </c>
      <c r="H294" t="s">
        <v>226</v>
      </c>
      <c r="J294">
        <v>78</v>
      </c>
      <c r="K294">
        <v>0</v>
      </c>
      <c r="L294">
        <v>0</v>
      </c>
      <c r="M294" s="9">
        <f>J294+(K294/20)+(L294/240)</f>
        <v>78</v>
      </c>
      <c r="N294" s="7">
        <f>M294/12</f>
        <v>6.5</v>
      </c>
      <c r="O294" s="7">
        <f>(27/G294)*N294</f>
        <v>2.9250000000000003</v>
      </c>
      <c r="P294" s="7">
        <f>(N294*20)/G294</f>
        <v>2.1666666666666665</v>
      </c>
      <c r="Q294" s="10">
        <f>P294*12</f>
        <v>26</v>
      </c>
    </row>
    <row r="295" spans="1:17" ht="12.75">
      <c r="A295" s="15"/>
      <c r="B295" s="1"/>
      <c r="D295" s="24"/>
      <c r="G295">
        <v>18</v>
      </c>
      <c r="H295" t="s">
        <v>226</v>
      </c>
      <c r="J295">
        <v>25</v>
      </c>
      <c r="K295">
        <v>4</v>
      </c>
      <c r="L295">
        <v>0</v>
      </c>
      <c r="M295" s="9">
        <f>J295+(K295/20)+(L295/240)</f>
        <v>25.2</v>
      </c>
      <c r="N295" s="7">
        <f>M295/12</f>
        <v>2.1</v>
      </c>
      <c r="O295" s="7">
        <f>(27/G295)*N295</f>
        <v>3.1500000000000004</v>
      </c>
      <c r="P295" s="7">
        <f>(N295*20)/G295</f>
        <v>2.3333333333333335</v>
      </c>
      <c r="Q295" s="10">
        <f>P295*12</f>
        <v>28</v>
      </c>
    </row>
    <row r="296" spans="1:17" ht="12.75">
      <c r="A296" s="15"/>
      <c r="B296" s="1"/>
      <c r="D296" s="24"/>
      <c r="M296" s="9"/>
      <c r="N296" s="7"/>
      <c r="O296" s="7"/>
      <c r="P296" s="7"/>
      <c r="Q296" s="10"/>
    </row>
    <row r="297" spans="1:18" ht="12.75">
      <c r="A297" s="15">
        <v>33196</v>
      </c>
      <c r="B297" s="1" t="s">
        <v>144</v>
      </c>
      <c r="C297" s="1" t="s">
        <v>47</v>
      </c>
      <c r="D297" s="25" t="s">
        <v>198</v>
      </c>
      <c r="G297">
        <v>28</v>
      </c>
      <c r="H297" t="s">
        <v>226</v>
      </c>
      <c r="J297">
        <v>39</v>
      </c>
      <c r="K297">
        <v>4</v>
      </c>
      <c r="L297">
        <v>0</v>
      </c>
      <c r="M297" s="9">
        <f>J297+(K297/20)+(L297/240)</f>
        <v>39.2</v>
      </c>
      <c r="N297" s="7">
        <f>M297/12</f>
        <v>3.266666666666667</v>
      </c>
      <c r="O297" s="7">
        <f>(27/G297)*N297</f>
        <v>3.1500000000000004</v>
      </c>
      <c r="P297" s="7">
        <f>(N297*20)/G297</f>
        <v>2.3333333333333335</v>
      </c>
      <c r="Q297" s="10">
        <f>P297*12</f>
        <v>28</v>
      </c>
      <c r="R297" s="5"/>
    </row>
    <row r="298" spans="1:18" ht="12.75">
      <c r="A298" s="15"/>
      <c r="B298" s="1"/>
      <c r="D298" s="24"/>
      <c r="G298">
        <v>54</v>
      </c>
      <c r="H298" t="s">
        <v>226</v>
      </c>
      <c r="J298">
        <v>70</v>
      </c>
      <c r="K298">
        <v>4</v>
      </c>
      <c r="L298">
        <v>0</v>
      </c>
      <c r="M298" s="9">
        <f>J298+(K298/20)+(L298/240)</f>
        <v>70.2</v>
      </c>
      <c r="N298" s="7">
        <f>M298/12</f>
        <v>5.8500000000000005</v>
      </c>
      <c r="O298" s="7">
        <f>(27/G298)*N298</f>
        <v>2.9250000000000003</v>
      </c>
      <c r="P298" s="7">
        <f>(N298*20)/G298</f>
        <v>2.166666666666667</v>
      </c>
      <c r="Q298" s="10">
        <f>P298*12</f>
        <v>26.000000000000004</v>
      </c>
      <c r="R298" s="5"/>
    </row>
    <row r="299" spans="1:18" ht="12.75">
      <c r="A299" s="15"/>
      <c r="B299" s="1"/>
      <c r="D299" s="24"/>
      <c r="G299">
        <v>18</v>
      </c>
      <c r="H299" t="s">
        <v>226</v>
      </c>
      <c r="J299">
        <v>25</v>
      </c>
      <c r="K299">
        <v>4</v>
      </c>
      <c r="L299">
        <v>0</v>
      </c>
      <c r="M299" s="9">
        <f>J299+(K299/20)+(L299/240)</f>
        <v>25.2</v>
      </c>
      <c r="N299" s="7">
        <f>M299/12</f>
        <v>2.1</v>
      </c>
      <c r="O299" s="7">
        <f>(27/G299)*N299</f>
        <v>3.1500000000000004</v>
      </c>
      <c r="P299" s="7">
        <f>(N299*20)/G299</f>
        <v>2.3333333333333335</v>
      </c>
      <c r="Q299" s="10">
        <f>P299*12</f>
        <v>28</v>
      </c>
      <c r="R299" s="5"/>
    </row>
    <row r="300" spans="1:4" ht="12.75">
      <c r="A300" s="15"/>
      <c r="B300" s="1"/>
      <c r="D300" s="24"/>
    </row>
    <row r="301" spans="1:18" ht="12.75">
      <c r="A301" s="15">
        <v>33197</v>
      </c>
      <c r="B301" s="1" t="s">
        <v>145</v>
      </c>
      <c r="C301" s="1" t="s">
        <v>48</v>
      </c>
      <c r="D301" s="25" t="s">
        <v>198</v>
      </c>
      <c r="G301">
        <v>28</v>
      </c>
      <c r="H301" t="s">
        <v>226</v>
      </c>
      <c r="J301">
        <v>39</v>
      </c>
      <c r="K301">
        <v>4</v>
      </c>
      <c r="L301">
        <v>0</v>
      </c>
      <c r="M301" s="9">
        <f>J301+(K301/20)+(L301/240)</f>
        <v>39.2</v>
      </c>
      <c r="N301" s="7">
        <f>M301/12</f>
        <v>3.266666666666667</v>
      </c>
      <c r="O301" s="7">
        <f>(27/G301)*N301</f>
        <v>3.1500000000000004</v>
      </c>
      <c r="P301" s="7">
        <f>(N301*20)/G301</f>
        <v>2.3333333333333335</v>
      </c>
      <c r="Q301" s="10">
        <f>P301*12</f>
        <v>28</v>
      </c>
      <c r="R301" s="5"/>
    </row>
    <row r="302" spans="1:18" ht="12.75">
      <c r="A302" s="15"/>
      <c r="B302" s="1"/>
      <c r="D302" s="24"/>
      <c r="G302">
        <v>54</v>
      </c>
      <c r="H302" t="s">
        <v>226</v>
      </c>
      <c r="J302">
        <v>70</v>
      </c>
      <c r="K302">
        <v>4</v>
      </c>
      <c r="L302">
        <v>0</v>
      </c>
      <c r="M302" s="9">
        <f>J302+(K302/20)+(L302/240)</f>
        <v>70.2</v>
      </c>
      <c r="N302" s="7">
        <f>M302/12</f>
        <v>5.8500000000000005</v>
      </c>
      <c r="O302" s="7">
        <f>(27/G302)*N302</f>
        <v>2.9250000000000003</v>
      </c>
      <c r="P302" s="7">
        <f>(N302*20)/G302</f>
        <v>2.166666666666667</v>
      </c>
      <c r="Q302" s="10">
        <f>P302*12</f>
        <v>26.000000000000004</v>
      </c>
      <c r="R302" s="5"/>
    </row>
    <row r="303" spans="1:18" ht="12.75">
      <c r="A303" s="15"/>
      <c r="B303" s="1"/>
      <c r="D303" s="24"/>
      <c r="G303">
        <v>18</v>
      </c>
      <c r="H303" t="s">
        <v>226</v>
      </c>
      <c r="J303">
        <v>25</v>
      </c>
      <c r="K303">
        <v>4</v>
      </c>
      <c r="L303">
        <v>0</v>
      </c>
      <c r="M303" s="9">
        <f>J303+(K303/20)+(L303/240)</f>
        <v>25.2</v>
      </c>
      <c r="N303" s="7">
        <f>M303/12</f>
        <v>2.1</v>
      </c>
      <c r="O303" s="7">
        <f>(27/G303)*N303</f>
        <v>3.1500000000000004</v>
      </c>
      <c r="P303" s="7">
        <f>(N303*20)/G303</f>
        <v>2.3333333333333335</v>
      </c>
      <c r="Q303" s="10">
        <f>P303*12</f>
        <v>28</v>
      </c>
      <c r="R303" s="5"/>
    </row>
    <row r="304" spans="13:17" ht="12.75">
      <c r="M304" s="9"/>
      <c r="N304" s="7"/>
      <c r="O304" s="7"/>
      <c r="P304" s="7"/>
      <c r="Q304" s="10"/>
    </row>
    <row r="305" spans="1:18" ht="12.75">
      <c r="A305" s="15">
        <v>33198</v>
      </c>
      <c r="B305" s="1" t="s">
        <v>146</v>
      </c>
      <c r="C305" s="1" t="s">
        <v>49</v>
      </c>
      <c r="D305" s="25" t="s">
        <v>198</v>
      </c>
      <c r="G305">
        <v>28</v>
      </c>
      <c r="H305" t="s">
        <v>226</v>
      </c>
      <c r="J305">
        <v>39</v>
      </c>
      <c r="K305">
        <v>4</v>
      </c>
      <c r="L305">
        <v>0</v>
      </c>
      <c r="M305" s="9">
        <f>J305+(K305/20)+(L305/240)</f>
        <v>39.2</v>
      </c>
      <c r="N305" s="7">
        <f>M305/12</f>
        <v>3.266666666666667</v>
      </c>
      <c r="O305" s="7">
        <f>(27/G305)*N305</f>
        <v>3.1500000000000004</v>
      </c>
      <c r="P305" s="7">
        <f>(N305*20)/G305</f>
        <v>2.3333333333333335</v>
      </c>
      <c r="Q305" s="10">
        <f>P305*12</f>
        <v>28</v>
      </c>
      <c r="R305" s="5"/>
    </row>
    <row r="306" spans="7:18" ht="12.75">
      <c r="G306">
        <v>54</v>
      </c>
      <c r="H306" t="s">
        <v>226</v>
      </c>
      <c r="J306">
        <v>70</v>
      </c>
      <c r="K306">
        <v>4</v>
      </c>
      <c r="L306">
        <v>0</v>
      </c>
      <c r="M306" s="9">
        <f>J306+(K306/20)+(L306/240)</f>
        <v>70.2</v>
      </c>
      <c r="N306" s="7">
        <f>M306/12</f>
        <v>5.8500000000000005</v>
      </c>
      <c r="O306" s="7">
        <f>(27/G306)*N306</f>
        <v>2.9250000000000003</v>
      </c>
      <c r="P306" s="7">
        <f>(N306*20)/G306</f>
        <v>2.166666666666667</v>
      </c>
      <c r="Q306" s="10">
        <f>P306*12</f>
        <v>26.000000000000004</v>
      </c>
      <c r="R306" s="5"/>
    </row>
    <row r="307" spans="7:18" ht="12.75">
      <c r="G307">
        <v>18</v>
      </c>
      <c r="H307" t="s">
        <v>226</v>
      </c>
      <c r="J307">
        <v>25</v>
      </c>
      <c r="K307">
        <v>4</v>
      </c>
      <c r="L307">
        <v>0</v>
      </c>
      <c r="M307" s="9">
        <f>J307+(K307/20)+(L307/240)</f>
        <v>25.2</v>
      </c>
      <c r="N307" s="7">
        <f>M307/12</f>
        <v>2.1</v>
      </c>
      <c r="O307" s="7">
        <f>(27/G307)*N307</f>
        <v>3.1500000000000004</v>
      </c>
      <c r="P307" s="7">
        <f>(N307*20)/G307</f>
        <v>2.3333333333333335</v>
      </c>
      <c r="Q307" s="10">
        <f>P307*12</f>
        <v>28</v>
      </c>
      <c r="R307" s="5"/>
    </row>
    <row r="308" spans="7:17" ht="12.75">
      <c r="G308">
        <v>8</v>
      </c>
      <c r="H308" t="s">
        <v>226</v>
      </c>
      <c r="J308">
        <v>24</v>
      </c>
      <c r="K308">
        <v>16</v>
      </c>
      <c r="L308">
        <v>0</v>
      </c>
      <c r="M308" s="9">
        <f>J308+(K308/20)+(L308/240)</f>
        <v>24.8</v>
      </c>
      <c r="N308" s="7">
        <f>M308/12</f>
        <v>2.066666666666667</v>
      </c>
      <c r="O308" s="7">
        <f>(27/G308)*N308</f>
        <v>6.9750000000000005</v>
      </c>
      <c r="P308" s="7">
        <f>(N308*20)/G308</f>
        <v>5.166666666666667</v>
      </c>
      <c r="Q308" s="10">
        <f>P308*12</f>
        <v>62</v>
      </c>
    </row>
    <row r="309" spans="7:17" ht="12.75">
      <c r="G309">
        <v>4</v>
      </c>
      <c r="H309" t="s">
        <v>226</v>
      </c>
      <c r="J309">
        <v>5</v>
      </c>
      <c r="K309">
        <v>4</v>
      </c>
      <c r="L309">
        <v>0</v>
      </c>
      <c r="M309" s="9">
        <f>J309+(K309/20)+(L309/240)</f>
        <v>5.2</v>
      </c>
      <c r="N309" s="7">
        <f>M309/12</f>
        <v>0.43333333333333335</v>
      </c>
      <c r="O309" s="7">
        <f>(27/G309)*N309</f>
        <v>2.9250000000000003</v>
      </c>
      <c r="P309" s="7">
        <f>(N309*20)/G309</f>
        <v>2.166666666666667</v>
      </c>
      <c r="Q309" s="10">
        <f>P309*12</f>
        <v>26.000000000000004</v>
      </c>
    </row>
    <row r="310" spans="13:17" ht="12.75">
      <c r="M310" s="9"/>
      <c r="N310" s="7"/>
      <c r="O310" s="7"/>
      <c r="P310" s="7"/>
      <c r="Q310" s="10"/>
    </row>
    <row r="311" spans="1:17" ht="12.75">
      <c r="A311" s="15">
        <v>33199</v>
      </c>
      <c r="B311" s="1" t="s">
        <v>147</v>
      </c>
      <c r="C311" s="1" t="s">
        <v>50</v>
      </c>
      <c r="D311" s="25" t="s">
        <v>198</v>
      </c>
      <c r="E311" t="s">
        <v>206</v>
      </c>
      <c r="M311" s="9"/>
      <c r="N311" s="7"/>
      <c r="O311" s="7"/>
      <c r="P311" s="7"/>
      <c r="Q311" s="10"/>
    </row>
    <row r="312" spans="13:17" ht="12.75">
      <c r="M312" s="9"/>
      <c r="N312" s="7"/>
      <c r="O312" s="7"/>
      <c r="P312" s="7"/>
      <c r="Q312" s="10"/>
    </row>
    <row r="313" spans="1:17" ht="12.75">
      <c r="A313" s="15">
        <v>33200</v>
      </c>
      <c r="B313" s="1" t="s">
        <v>148</v>
      </c>
      <c r="C313" s="1" t="s">
        <v>51</v>
      </c>
      <c r="D313" s="25" t="s">
        <v>198</v>
      </c>
      <c r="E313" t="s">
        <v>206</v>
      </c>
      <c r="M313" s="9"/>
      <c r="N313" s="7"/>
      <c r="O313" s="7"/>
      <c r="P313" s="7"/>
      <c r="Q313" s="10"/>
    </row>
    <row r="314" spans="13:17" ht="12.75">
      <c r="M314" s="9"/>
      <c r="N314" s="7"/>
      <c r="O314" s="7"/>
      <c r="P314" s="7"/>
      <c r="Q314" s="10"/>
    </row>
    <row r="315" spans="1:17" ht="12.75">
      <c r="A315" s="15">
        <v>33201</v>
      </c>
      <c r="B315" s="1" t="s">
        <v>149</v>
      </c>
      <c r="C315" s="1" t="s">
        <v>52</v>
      </c>
      <c r="D315" s="25" t="s">
        <v>200</v>
      </c>
      <c r="E315" t="s">
        <v>206</v>
      </c>
      <c r="M315" s="9"/>
      <c r="N315" s="7"/>
      <c r="O315" s="7"/>
      <c r="P315" s="7"/>
      <c r="Q315" s="10"/>
    </row>
    <row r="316" spans="13:17" ht="12.75">
      <c r="M316" s="9"/>
      <c r="N316" s="7"/>
      <c r="O316" s="7"/>
      <c r="P316" s="7"/>
      <c r="Q316" s="10"/>
    </row>
    <row r="317" spans="1:17" ht="12.75">
      <c r="A317" s="15">
        <v>33202</v>
      </c>
      <c r="B317" s="1" t="s">
        <v>150</v>
      </c>
      <c r="C317" s="1" t="s">
        <v>53</v>
      </c>
      <c r="D317" s="25" t="s">
        <v>200</v>
      </c>
      <c r="E317" t="s">
        <v>206</v>
      </c>
      <c r="M317" s="9"/>
      <c r="N317" s="7"/>
      <c r="O317" s="7"/>
      <c r="P317" s="7"/>
      <c r="Q317" s="10"/>
    </row>
    <row r="318" spans="13:17" ht="12.75">
      <c r="M318" s="9"/>
      <c r="N318" s="7"/>
      <c r="O318" s="7"/>
      <c r="P318" s="7"/>
      <c r="Q318" s="10"/>
    </row>
    <row r="319" spans="1:17" ht="12.75">
      <c r="A319" s="15">
        <v>33203</v>
      </c>
      <c r="B319" s="1" t="s">
        <v>151</v>
      </c>
      <c r="C319" s="1" t="s">
        <v>54</v>
      </c>
      <c r="D319" s="25" t="s">
        <v>200</v>
      </c>
      <c r="E319" t="s">
        <v>206</v>
      </c>
      <c r="M319" s="9"/>
      <c r="N319" s="7"/>
      <c r="O319" s="7"/>
      <c r="P319" s="7"/>
      <c r="Q319" s="10"/>
    </row>
    <row r="320" spans="13:17" ht="12.75">
      <c r="M320" s="9"/>
      <c r="N320" s="7"/>
      <c r="O320" s="7"/>
      <c r="P320" s="7"/>
      <c r="Q320" s="10"/>
    </row>
    <row r="321" spans="1:17" ht="12.75">
      <c r="A321" s="15">
        <v>33204</v>
      </c>
      <c r="B321" s="1" t="s">
        <v>152</v>
      </c>
      <c r="C321" s="1" t="s">
        <v>55</v>
      </c>
      <c r="D321" s="25" t="s">
        <v>200</v>
      </c>
      <c r="E321" t="s">
        <v>206</v>
      </c>
      <c r="M321" s="9"/>
      <c r="N321" s="7"/>
      <c r="O321" s="7"/>
      <c r="P321" s="7"/>
      <c r="Q321" s="10"/>
    </row>
    <row r="322" spans="13:17" ht="12.75">
      <c r="M322" s="9"/>
      <c r="N322" s="7"/>
      <c r="O322" s="7"/>
      <c r="P322" s="7"/>
      <c r="Q322" s="10"/>
    </row>
    <row r="323" spans="1:17" ht="12.75">
      <c r="A323" s="15">
        <v>33205</v>
      </c>
      <c r="B323" s="1" t="s">
        <v>153</v>
      </c>
      <c r="C323" s="1" t="s">
        <v>56</v>
      </c>
      <c r="D323" s="25" t="s">
        <v>200</v>
      </c>
      <c r="G323">
        <v>6</v>
      </c>
      <c r="H323" t="s">
        <v>226</v>
      </c>
      <c r="J323">
        <v>8</v>
      </c>
      <c r="K323">
        <v>8</v>
      </c>
      <c r="L323">
        <v>0</v>
      </c>
      <c r="M323" s="9">
        <f>J323+(K323/20)+(L323/240)</f>
        <v>8.4</v>
      </c>
      <c r="N323" s="7">
        <f>M323/12</f>
        <v>0.7000000000000001</v>
      </c>
      <c r="O323" s="7">
        <f>(27/G323)*N323</f>
        <v>3.1500000000000004</v>
      </c>
      <c r="P323" s="7">
        <f>(N323*20)/G323</f>
        <v>2.3333333333333335</v>
      </c>
      <c r="Q323" s="10">
        <f>P323*12</f>
        <v>28</v>
      </c>
    </row>
    <row r="324" spans="13:17" ht="12.75">
      <c r="M324" s="9"/>
      <c r="N324" s="7"/>
      <c r="O324" s="7"/>
      <c r="P324" s="7"/>
      <c r="Q324" s="10"/>
    </row>
    <row r="325" spans="1:18" ht="12.75">
      <c r="A325" s="15">
        <v>33206</v>
      </c>
      <c r="B325" s="1" t="s">
        <v>154</v>
      </c>
      <c r="C325" s="1" t="s">
        <v>57</v>
      </c>
      <c r="D325" s="25" t="s">
        <v>200</v>
      </c>
      <c r="G325">
        <v>6</v>
      </c>
      <c r="H325" t="s">
        <v>226</v>
      </c>
      <c r="J325">
        <v>8</v>
      </c>
      <c r="K325">
        <v>8</v>
      </c>
      <c r="L325">
        <v>0</v>
      </c>
      <c r="M325" s="9">
        <f>J325+(K325/20)+(L325/240)</f>
        <v>8.4</v>
      </c>
      <c r="N325" s="7">
        <f>M325/12</f>
        <v>0.7000000000000001</v>
      </c>
      <c r="O325" s="7">
        <f>(27/G325)*N325</f>
        <v>3.1500000000000004</v>
      </c>
      <c r="P325" s="7">
        <f>(N325*20)/G325</f>
        <v>2.3333333333333335</v>
      </c>
      <c r="Q325" s="10">
        <f>P325*12</f>
        <v>28</v>
      </c>
      <c r="R325" s="5"/>
    </row>
    <row r="326" spans="13:17" ht="12.75">
      <c r="M326" s="9"/>
      <c r="N326" s="7"/>
      <c r="O326" s="7"/>
      <c r="P326" s="7"/>
      <c r="Q326" s="10"/>
    </row>
    <row r="327" spans="1:18" ht="12.75">
      <c r="A327" s="15">
        <v>33207</v>
      </c>
      <c r="B327" s="1" t="s">
        <v>155</v>
      </c>
      <c r="C327" s="1" t="s">
        <v>58</v>
      </c>
      <c r="D327" s="25" t="s">
        <v>200</v>
      </c>
      <c r="G327">
        <v>6</v>
      </c>
      <c r="H327" t="s">
        <v>226</v>
      </c>
      <c r="J327">
        <v>8</v>
      </c>
      <c r="K327">
        <v>8</v>
      </c>
      <c r="L327">
        <v>0</v>
      </c>
      <c r="M327" s="9">
        <f>J327+(K327/20)+(L327/240)</f>
        <v>8.4</v>
      </c>
      <c r="N327" s="7">
        <f>M327/12</f>
        <v>0.7000000000000001</v>
      </c>
      <c r="O327" s="7">
        <f>(27/G327)*N327</f>
        <v>3.1500000000000004</v>
      </c>
      <c r="P327" s="7">
        <f>(N327*20)/G327</f>
        <v>2.3333333333333335</v>
      </c>
      <c r="Q327" s="10">
        <f>P327*12</f>
        <v>28</v>
      </c>
      <c r="R327" s="5"/>
    </row>
    <row r="328" spans="7:17" ht="12.75">
      <c r="G328">
        <v>54</v>
      </c>
      <c r="H328" t="s">
        <v>226</v>
      </c>
      <c r="J328">
        <v>70</v>
      </c>
      <c r="K328">
        <v>4</v>
      </c>
      <c r="L328">
        <v>0</v>
      </c>
      <c r="M328" s="9">
        <f>J328+(K328/20)+(L328/240)</f>
        <v>70.2</v>
      </c>
      <c r="N328" s="7">
        <f>M328/12</f>
        <v>5.8500000000000005</v>
      </c>
      <c r="O328" s="7">
        <f>(27/G328)*N328</f>
        <v>2.9250000000000003</v>
      </c>
      <c r="P328" s="7">
        <f>(N328*20)/G328</f>
        <v>2.166666666666667</v>
      </c>
      <c r="Q328" s="10">
        <f>P328*12</f>
        <v>26.000000000000004</v>
      </c>
    </row>
    <row r="329" spans="13:17" ht="12.75">
      <c r="M329" s="9"/>
      <c r="N329" s="7"/>
      <c r="O329" s="7"/>
      <c r="P329" s="7"/>
      <c r="Q329" s="10"/>
    </row>
    <row r="330" spans="1:18" ht="12.75">
      <c r="A330" s="15">
        <v>33208</v>
      </c>
      <c r="B330" s="1" t="s">
        <v>156</v>
      </c>
      <c r="C330" s="1" t="s">
        <v>59</v>
      </c>
      <c r="D330" s="25" t="s">
        <v>200</v>
      </c>
      <c r="G330">
        <v>28</v>
      </c>
      <c r="H330" t="s">
        <v>226</v>
      </c>
      <c r="J330">
        <v>39</v>
      </c>
      <c r="K330">
        <v>4</v>
      </c>
      <c r="L330">
        <v>0</v>
      </c>
      <c r="M330" s="9">
        <f>J330+(K330/20)+(L330/240)</f>
        <v>39.2</v>
      </c>
      <c r="N330" s="7">
        <f>M330/12</f>
        <v>3.266666666666667</v>
      </c>
      <c r="O330" s="7">
        <f>(27/G330)*N330</f>
        <v>3.1500000000000004</v>
      </c>
      <c r="P330" s="7">
        <f>(N330*20)/G330</f>
        <v>2.3333333333333335</v>
      </c>
      <c r="Q330" s="10">
        <f>P330*12</f>
        <v>28</v>
      </c>
      <c r="R330" s="5"/>
    </row>
    <row r="331" spans="1:17" ht="12.75">
      <c r="A331" s="15"/>
      <c r="G331">
        <v>6</v>
      </c>
      <c r="H331" t="s">
        <v>226</v>
      </c>
      <c r="J331">
        <v>8</v>
      </c>
      <c r="K331">
        <v>8</v>
      </c>
      <c r="L331">
        <v>0</v>
      </c>
      <c r="M331" s="9">
        <f>J331+(K331/20)+(L331/240)</f>
        <v>8.4</v>
      </c>
      <c r="N331" s="7">
        <f>M331/12</f>
        <v>0.7000000000000001</v>
      </c>
      <c r="O331" s="7">
        <f>(27/G331)*N331</f>
        <v>3.1500000000000004</v>
      </c>
      <c r="P331" s="7">
        <f>(N331*20)/G331</f>
        <v>2.3333333333333335</v>
      </c>
      <c r="Q331" s="10">
        <f>P331*12</f>
        <v>28</v>
      </c>
    </row>
    <row r="332" spans="1:18" ht="12.75">
      <c r="A332" s="15"/>
      <c r="G332">
        <v>54</v>
      </c>
      <c r="H332" t="s">
        <v>226</v>
      </c>
      <c r="J332">
        <v>70</v>
      </c>
      <c r="K332">
        <v>4</v>
      </c>
      <c r="L332">
        <v>0</v>
      </c>
      <c r="M332" s="9">
        <f>J332+(K332/20)+(L332/240)</f>
        <v>70.2</v>
      </c>
      <c r="N332" s="7">
        <f>M332/12</f>
        <v>5.8500000000000005</v>
      </c>
      <c r="O332" s="7">
        <f>(27/G332)*N332</f>
        <v>2.9250000000000003</v>
      </c>
      <c r="P332" s="7">
        <f>(N332*20)/G332</f>
        <v>2.166666666666667</v>
      </c>
      <c r="Q332" s="10">
        <f>P332*12</f>
        <v>26.000000000000004</v>
      </c>
      <c r="R332" s="5"/>
    </row>
    <row r="333" spans="1:17" ht="12.75">
      <c r="A333" s="15"/>
      <c r="M333" s="9"/>
      <c r="N333" s="7"/>
      <c r="O333" s="7"/>
      <c r="P333" s="7"/>
      <c r="Q333" s="10"/>
    </row>
    <row r="334" spans="1:18" ht="12.75">
      <c r="A334" s="15">
        <v>33209</v>
      </c>
      <c r="B334" s="1" t="s">
        <v>157</v>
      </c>
      <c r="C334" s="1" t="s">
        <v>60</v>
      </c>
      <c r="D334" s="25" t="s">
        <v>200</v>
      </c>
      <c r="G334">
        <v>28</v>
      </c>
      <c r="H334" t="s">
        <v>226</v>
      </c>
      <c r="J334">
        <v>39</v>
      </c>
      <c r="K334">
        <v>4</v>
      </c>
      <c r="L334">
        <v>0</v>
      </c>
      <c r="M334" s="9">
        <f>J334+(K334/20)+(L334/240)</f>
        <v>39.2</v>
      </c>
      <c r="N334" s="7">
        <f>M334/12</f>
        <v>3.266666666666667</v>
      </c>
      <c r="O334" s="7">
        <f>(27/G334)*N334</f>
        <v>3.1500000000000004</v>
      </c>
      <c r="P334" s="7">
        <f>(N334*20)/G334</f>
        <v>2.3333333333333335</v>
      </c>
      <c r="Q334" s="10">
        <f>P334*12</f>
        <v>28</v>
      </c>
      <c r="R334" s="5"/>
    </row>
    <row r="335" spans="7:18" ht="12.75">
      <c r="G335">
        <v>6</v>
      </c>
      <c r="H335" t="s">
        <v>226</v>
      </c>
      <c r="J335">
        <v>8</v>
      </c>
      <c r="K335">
        <v>8</v>
      </c>
      <c r="L335">
        <v>0</v>
      </c>
      <c r="M335" s="9">
        <f>J335+(K335/20)+(L335/240)</f>
        <v>8.4</v>
      </c>
      <c r="N335" s="7">
        <f>M335/12</f>
        <v>0.7000000000000001</v>
      </c>
      <c r="O335" s="7">
        <f>(27/G335)*N335</f>
        <v>3.1500000000000004</v>
      </c>
      <c r="P335" s="7">
        <f>(N335*20)/G335</f>
        <v>2.3333333333333335</v>
      </c>
      <c r="Q335" s="10">
        <f>P335*12</f>
        <v>28</v>
      </c>
      <c r="R335" s="5"/>
    </row>
    <row r="336" spans="7:18" ht="12.75">
      <c r="G336">
        <v>54</v>
      </c>
      <c r="H336" t="s">
        <v>226</v>
      </c>
      <c r="J336">
        <v>70</v>
      </c>
      <c r="K336">
        <v>4</v>
      </c>
      <c r="L336">
        <v>0</v>
      </c>
      <c r="M336" s="9">
        <f>J336+(K336/20)+(L336/240)</f>
        <v>70.2</v>
      </c>
      <c r="N336" s="7">
        <f>M336/12</f>
        <v>5.8500000000000005</v>
      </c>
      <c r="O336" s="7">
        <f>(27/G336)*N336</f>
        <v>2.9250000000000003</v>
      </c>
      <c r="P336" s="7">
        <f>(N336*20)/G336</f>
        <v>2.166666666666667</v>
      </c>
      <c r="Q336" s="10">
        <f>P336*12</f>
        <v>26.000000000000004</v>
      </c>
      <c r="R336" s="5"/>
    </row>
    <row r="338" spans="1:18" ht="12.75">
      <c r="A338" s="15">
        <v>33210</v>
      </c>
      <c r="B338" s="1" t="s">
        <v>158</v>
      </c>
      <c r="C338" s="1" t="s">
        <v>61</v>
      </c>
      <c r="D338" s="25" t="s">
        <v>200</v>
      </c>
      <c r="G338">
        <v>28</v>
      </c>
      <c r="H338" t="s">
        <v>226</v>
      </c>
      <c r="J338">
        <v>39</v>
      </c>
      <c r="K338">
        <v>4</v>
      </c>
      <c r="L338">
        <v>0</v>
      </c>
      <c r="M338" s="9">
        <f>J338+(K338/20)+(L338/240)</f>
        <v>39.2</v>
      </c>
      <c r="N338" s="7">
        <f>M338/12</f>
        <v>3.266666666666667</v>
      </c>
      <c r="O338" s="7">
        <f>(27/G338)*N338</f>
        <v>3.1500000000000004</v>
      </c>
      <c r="P338" s="7">
        <f>(N338*20)/G338</f>
        <v>2.3333333333333335</v>
      </c>
      <c r="Q338" s="10">
        <f>P338*12</f>
        <v>28</v>
      </c>
      <c r="R338" s="5"/>
    </row>
    <row r="339" spans="7:18" ht="12.75">
      <c r="G339">
        <v>6</v>
      </c>
      <c r="H339" t="s">
        <v>226</v>
      </c>
      <c r="J339">
        <v>8</v>
      </c>
      <c r="K339">
        <v>8</v>
      </c>
      <c r="L339">
        <v>0</v>
      </c>
      <c r="M339" s="9">
        <f>J339+(K339/20)+(L339/240)</f>
        <v>8.4</v>
      </c>
      <c r="N339" s="7">
        <f>M339/12</f>
        <v>0.7000000000000001</v>
      </c>
      <c r="O339" s="7">
        <f>(27/G339)*N339</f>
        <v>3.1500000000000004</v>
      </c>
      <c r="P339" s="7">
        <f>(N339*20)/G339</f>
        <v>2.3333333333333335</v>
      </c>
      <c r="Q339" s="10">
        <f>P339*12</f>
        <v>28</v>
      </c>
      <c r="R339" s="5"/>
    </row>
    <row r="340" spans="7:18" ht="12.75">
      <c r="G340">
        <v>48</v>
      </c>
      <c r="H340" t="s">
        <v>226</v>
      </c>
      <c r="J340">
        <v>62</v>
      </c>
      <c r="K340">
        <v>8</v>
      </c>
      <c r="L340">
        <v>0</v>
      </c>
      <c r="M340" s="9">
        <f>J340+(K340/20)+(L340/240)</f>
        <v>62.4</v>
      </c>
      <c r="N340" s="7">
        <f>M340/12</f>
        <v>5.2</v>
      </c>
      <c r="O340" s="7">
        <f>(27/G340)*N340</f>
        <v>2.9250000000000003</v>
      </c>
      <c r="P340" s="7">
        <f>(N340*20)/G340</f>
        <v>2.1666666666666665</v>
      </c>
      <c r="Q340" s="10">
        <f>P340*12</f>
        <v>26</v>
      </c>
      <c r="R340" s="5"/>
    </row>
    <row r="342" spans="1:18" ht="12.75">
      <c r="A342" s="15">
        <v>33211</v>
      </c>
      <c r="B342" s="1" t="s">
        <v>159</v>
      </c>
      <c r="C342" s="1" t="s">
        <v>62</v>
      </c>
      <c r="D342" s="25" t="s">
        <v>200</v>
      </c>
      <c r="G342">
        <v>28</v>
      </c>
      <c r="H342" t="s">
        <v>226</v>
      </c>
      <c r="J342">
        <v>39</v>
      </c>
      <c r="K342">
        <v>4</v>
      </c>
      <c r="L342">
        <v>0</v>
      </c>
      <c r="M342" s="9">
        <f>J342+(K342/20)+(L342/240)</f>
        <v>39.2</v>
      </c>
      <c r="N342" s="7">
        <f>M342/12</f>
        <v>3.266666666666667</v>
      </c>
      <c r="O342" s="7">
        <f>(27/G342)*N342</f>
        <v>3.1500000000000004</v>
      </c>
      <c r="P342" s="7">
        <f>(N342*20)/G342</f>
        <v>2.3333333333333335</v>
      </c>
      <c r="Q342" s="10">
        <f>P342*12</f>
        <v>28</v>
      </c>
      <c r="R342" s="5"/>
    </row>
    <row r="343" spans="1:18" ht="12.75">
      <c r="A343" s="15"/>
      <c r="G343">
        <v>6</v>
      </c>
      <c r="H343" t="s">
        <v>226</v>
      </c>
      <c r="J343">
        <v>8</v>
      </c>
      <c r="K343">
        <v>8</v>
      </c>
      <c r="L343">
        <v>0</v>
      </c>
      <c r="M343" s="9">
        <f>J343+(K343/20)+(L343/240)</f>
        <v>8.4</v>
      </c>
      <c r="N343" s="7">
        <f>M343/12</f>
        <v>0.7000000000000001</v>
      </c>
      <c r="O343" s="7">
        <f>(27/G343)*N343</f>
        <v>3.1500000000000004</v>
      </c>
      <c r="P343" s="7">
        <f>(N343*20)/G343</f>
        <v>2.3333333333333335</v>
      </c>
      <c r="Q343" s="10">
        <f>P343*12</f>
        <v>28</v>
      </c>
      <c r="R343" s="5"/>
    </row>
    <row r="344" spans="1:18" ht="12.75">
      <c r="A344" s="15"/>
      <c r="G344">
        <v>48</v>
      </c>
      <c r="H344" t="s">
        <v>226</v>
      </c>
      <c r="J344">
        <v>62</v>
      </c>
      <c r="K344">
        <v>8</v>
      </c>
      <c r="L344">
        <v>0</v>
      </c>
      <c r="M344" s="9">
        <f>J344+(K344/20)+(L344/240)</f>
        <v>62.4</v>
      </c>
      <c r="N344" s="7">
        <f>M344/12</f>
        <v>5.2</v>
      </c>
      <c r="O344" s="7">
        <f>(27/G344)*N344</f>
        <v>2.9250000000000003</v>
      </c>
      <c r="P344" s="7">
        <f>(N344*20)/G344</f>
        <v>2.1666666666666665</v>
      </c>
      <c r="Q344" s="10">
        <f>P344*12</f>
        <v>26</v>
      </c>
      <c r="R344" s="5"/>
    </row>
    <row r="345" ht="12.75">
      <c r="A345" s="15"/>
    </row>
    <row r="346" spans="1:17" ht="12.75">
      <c r="A346" s="15">
        <v>33212</v>
      </c>
      <c r="B346" s="1" t="s">
        <v>160</v>
      </c>
      <c r="C346" s="1" t="s">
        <v>63</v>
      </c>
      <c r="D346" s="25" t="s">
        <v>200</v>
      </c>
      <c r="G346">
        <v>28</v>
      </c>
      <c r="H346" t="s">
        <v>226</v>
      </c>
      <c r="J346">
        <v>39</v>
      </c>
      <c r="K346">
        <v>4</v>
      </c>
      <c r="L346">
        <v>0</v>
      </c>
      <c r="M346" s="9">
        <f>J346+(K346/20)+(L346/240)</f>
        <v>39.2</v>
      </c>
      <c r="N346" s="7">
        <f>M346/12</f>
        <v>3.266666666666667</v>
      </c>
      <c r="O346" s="7">
        <f>(27/G346)*N346</f>
        <v>3.1500000000000004</v>
      </c>
      <c r="P346" s="7">
        <f>(N346*20)/G346</f>
        <v>2.3333333333333335</v>
      </c>
      <c r="Q346" s="10">
        <f>P346*12</f>
        <v>28</v>
      </c>
    </row>
    <row r="347" spans="1:17" ht="12.75">
      <c r="A347" s="15"/>
      <c r="G347">
        <v>6</v>
      </c>
      <c r="H347" t="s">
        <v>226</v>
      </c>
      <c r="J347">
        <v>8</v>
      </c>
      <c r="K347">
        <v>8</v>
      </c>
      <c r="L347">
        <v>0</v>
      </c>
      <c r="M347" s="9">
        <f>J347+(K347/20)+(L347/240)</f>
        <v>8.4</v>
      </c>
      <c r="N347" s="7">
        <f>M347/12</f>
        <v>0.7000000000000001</v>
      </c>
      <c r="O347" s="7">
        <f>(27/G347)*N347</f>
        <v>3.1500000000000004</v>
      </c>
      <c r="P347" s="7">
        <f>(N347*20)/G347</f>
        <v>2.3333333333333335</v>
      </c>
      <c r="Q347" s="10">
        <f>P347*12</f>
        <v>28</v>
      </c>
    </row>
    <row r="348" spans="1:17" ht="12.75">
      <c r="A348" s="15"/>
      <c r="G348">
        <v>48</v>
      </c>
      <c r="H348" t="s">
        <v>226</v>
      </c>
      <c r="J348">
        <v>62</v>
      </c>
      <c r="K348">
        <v>8</v>
      </c>
      <c r="L348">
        <v>0</v>
      </c>
      <c r="M348" s="9">
        <f>J348+(K348/20)+(L348/240)</f>
        <v>62.4</v>
      </c>
      <c r="N348" s="7">
        <f>M348/12</f>
        <v>5.2</v>
      </c>
      <c r="O348" s="7">
        <f>(27/G348)*N348</f>
        <v>2.9250000000000003</v>
      </c>
      <c r="P348" s="7">
        <f>(N348*20)/G348</f>
        <v>2.1666666666666665</v>
      </c>
      <c r="Q348" s="10">
        <f>P348*12</f>
        <v>26</v>
      </c>
    </row>
    <row r="349" ht="12.75">
      <c r="A349" s="15"/>
    </row>
    <row r="350" spans="1:17" ht="12.75">
      <c r="A350" s="15">
        <v>33213</v>
      </c>
      <c r="B350" s="1" t="s">
        <v>161</v>
      </c>
      <c r="C350" s="1" t="s">
        <v>64</v>
      </c>
      <c r="D350" s="25" t="s">
        <v>200</v>
      </c>
      <c r="G350">
        <v>28</v>
      </c>
      <c r="H350" t="s">
        <v>226</v>
      </c>
      <c r="J350">
        <v>39</v>
      </c>
      <c r="K350">
        <v>4</v>
      </c>
      <c r="L350">
        <v>0</v>
      </c>
      <c r="M350" s="9">
        <f>J350+(K350/20)+(L350/240)</f>
        <v>39.2</v>
      </c>
      <c r="N350" s="7">
        <f>M350/12</f>
        <v>3.266666666666667</v>
      </c>
      <c r="O350" s="7">
        <f>(27/G350)*N350</f>
        <v>3.1500000000000004</v>
      </c>
      <c r="P350" s="7">
        <f>(N350*20)/G350</f>
        <v>2.3333333333333335</v>
      </c>
      <c r="Q350" s="10">
        <f>P350*12</f>
        <v>28</v>
      </c>
    </row>
    <row r="351" spans="1:17" ht="12.75">
      <c r="A351" s="15"/>
      <c r="G351">
        <v>6</v>
      </c>
      <c r="H351" t="s">
        <v>226</v>
      </c>
      <c r="J351">
        <v>8</v>
      </c>
      <c r="K351">
        <v>8</v>
      </c>
      <c r="L351">
        <v>0</v>
      </c>
      <c r="M351" s="9">
        <f>J351+(K351/20)+(L351/240)</f>
        <v>8.4</v>
      </c>
      <c r="N351" s="7">
        <f>M351/12</f>
        <v>0.7000000000000001</v>
      </c>
      <c r="O351" s="7">
        <f>(27/G351)*N351</f>
        <v>3.1500000000000004</v>
      </c>
      <c r="P351" s="7">
        <f>(N351*20)/G351</f>
        <v>2.3333333333333335</v>
      </c>
      <c r="Q351" s="10">
        <f>P351*12</f>
        <v>28</v>
      </c>
    </row>
    <row r="352" spans="1:17" ht="12.75">
      <c r="A352" s="15"/>
      <c r="G352">
        <v>48</v>
      </c>
      <c r="H352" t="s">
        <v>226</v>
      </c>
      <c r="J352">
        <v>62</v>
      </c>
      <c r="K352">
        <v>8</v>
      </c>
      <c r="L352">
        <v>0</v>
      </c>
      <c r="M352" s="9">
        <f>J352+(K352/20)+(L352/240)</f>
        <v>62.4</v>
      </c>
      <c r="N352" s="7">
        <f>M352/12</f>
        <v>5.2</v>
      </c>
      <c r="O352" s="7">
        <f>(27/G352)*N352</f>
        <v>2.9250000000000003</v>
      </c>
      <c r="P352" s="7">
        <f>(N352*20)/G352</f>
        <v>2.1666666666666665</v>
      </c>
      <c r="Q352" s="10">
        <f>P352*12</f>
        <v>26</v>
      </c>
    </row>
    <row r="353" ht="12.75">
      <c r="A353" s="15"/>
    </row>
    <row r="354" spans="1:18" ht="12.75">
      <c r="A354" s="15">
        <v>33214</v>
      </c>
      <c r="B354" s="1" t="s">
        <v>162</v>
      </c>
      <c r="C354" s="1" t="s">
        <v>65</v>
      </c>
      <c r="D354" s="25" t="s">
        <v>201</v>
      </c>
      <c r="G354">
        <v>28</v>
      </c>
      <c r="H354" t="s">
        <v>226</v>
      </c>
      <c r="J354">
        <v>39</v>
      </c>
      <c r="K354">
        <v>4</v>
      </c>
      <c r="L354">
        <v>0</v>
      </c>
      <c r="M354" s="9">
        <f>J354+(K354/20)+(L354/240)</f>
        <v>39.2</v>
      </c>
      <c r="N354" s="7">
        <f>M354/12</f>
        <v>3.266666666666667</v>
      </c>
      <c r="O354" s="7">
        <f>(27/G354)*N354</f>
        <v>3.1500000000000004</v>
      </c>
      <c r="P354" s="7">
        <f>(N354*20)/G354</f>
        <v>2.3333333333333335</v>
      </c>
      <c r="Q354" s="10">
        <f>P354*12</f>
        <v>28</v>
      </c>
      <c r="R354" s="5"/>
    </row>
    <row r="355" spans="1:18" ht="12.75">
      <c r="A355" s="15"/>
      <c r="B355" s="1"/>
      <c r="C355" s="1"/>
      <c r="D355" s="24"/>
      <c r="G355">
        <v>6</v>
      </c>
      <c r="H355" t="s">
        <v>226</v>
      </c>
      <c r="J355">
        <v>8</v>
      </c>
      <c r="K355">
        <v>8</v>
      </c>
      <c r="L355">
        <v>0</v>
      </c>
      <c r="M355" s="9">
        <f>J355+(K355/20)+(L355/240)</f>
        <v>8.4</v>
      </c>
      <c r="N355" s="7">
        <f>M355/12</f>
        <v>0.7000000000000001</v>
      </c>
      <c r="O355" s="7">
        <f>(27/G355)*N355</f>
        <v>3.1500000000000004</v>
      </c>
      <c r="P355" s="7">
        <f>(N355*20)/G355</f>
        <v>2.3333333333333335</v>
      </c>
      <c r="Q355" s="10">
        <f>P355*12</f>
        <v>28</v>
      </c>
      <c r="R355" s="5"/>
    </row>
    <row r="356" spans="1:18" ht="12.75">
      <c r="A356" s="15"/>
      <c r="G356">
        <v>48</v>
      </c>
      <c r="H356" t="s">
        <v>226</v>
      </c>
      <c r="J356">
        <v>62</v>
      </c>
      <c r="K356">
        <v>8</v>
      </c>
      <c r="L356">
        <v>0</v>
      </c>
      <c r="M356" s="9">
        <f>J356+(K356/20)+(L356/240)</f>
        <v>62.4</v>
      </c>
      <c r="N356" s="7">
        <f>M356/12</f>
        <v>5.2</v>
      </c>
      <c r="O356" s="7">
        <f>(27/G356)*N356</f>
        <v>2.9250000000000003</v>
      </c>
      <c r="P356" s="7">
        <f>(N356*20)/G356</f>
        <v>2.1666666666666665</v>
      </c>
      <c r="Q356" s="10">
        <f>P356*12</f>
        <v>26</v>
      </c>
      <c r="R356" s="5"/>
    </row>
    <row r="357" ht="12.75">
      <c r="A357" s="15"/>
    </row>
    <row r="358" spans="1:18" ht="12.75">
      <c r="A358" s="15">
        <v>33215</v>
      </c>
      <c r="B358" s="1" t="s">
        <v>163</v>
      </c>
      <c r="C358" s="1" t="s">
        <v>66</v>
      </c>
      <c r="D358" s="25" t="s">
        <v>201</v>
      </c>
      <c r="G358">
        <v>28</v>
      </c>
      <c r="H358" t="s">
        <v>226</v>
      </c>
      <c r="J358">
        <v>39</v>
      </c>
      <c r="K358">
        <v>4</v>
      </c>
      <c r="L358">
        <v>0</v>
      </c>
      <c r="M358" s="9">
        <f>J358+(K358/20)+(L358/240)</f>
        <v>39.2</v>
      </c>
      <c r="N358" s="7">
        <f>M358/12</f>
        <v>3.266666666666667</v>
      </c>
      <c r="O358" s="7">
        <f>(27/G358)*N358</f>
        <v>3.1500000000000004</v>
      </c>
      <c r="P358" s="7">
        <f>(N358*20)/G358</f>
        <v>2.3333333333333335</v>
      </c>
      <c r="Q358" s="10">
        <f>P358*12</f>
        <v>28</v>
      </c>
      <c r="R358" s="5"/>
    </row>
    <row r="359" spans="4:18" ht="12.75">
      <c r="D359" s="26"/>
      <c r="G359">
        <v>6</v>
      </c>
      <c r="H359" t="s">
        <v>226</v>
      </c>
      <c r="J359">
        <v>8</v>
      </c>
      <c r="K359">
        <v>8</v>
      </c>
      <c r="L359">
        <v>0</v>
      </c>
      <c r="M359" s="9">
        <f>J359+(K359/20)+(L359/240)</f>
        <v>8.4</v>
      </c>
      <c r="N359" s="7">
        <f>M359/12</f>
        <v>0.7000000000000001</v>
      </c>
      <c r="O359" s="7">
        <f>(27/G359)*N359</f>
        <v>3.1500000000000004</v>
      </c>
      <c r="P359" s="7">
        <f>(N359*20)/G359</f>
        <v>2.3333333333333335</v>
      </c>
      <c r="Q359" s="10">
        <f>P359*12</f>
        <v>28</v>
      </c>
      <c r="R359" s="5"/>
    </row>
    <row r="360" spans="1:18" ht="12.75">
      <c r="A360" s="15"/>
      <c r="G360">
        <v>48</v>
      </c>
      <c r="H360" t="s">
        <v>226</v>
      </c>
      <c r="J360">
        <v>62</v>
      </c>
      <c r="K360">
        <v>8</v>
      </c>
      <c r="L360">
        <v>0</v>
      </c>
      <c r="M360" s="9">
        <f>J360+(K360/20)+(L360/240)</f>
        <v>62.4</v>
      </c>
      <c r="N360" s="7">
        <f>M360/12</f>
        <v>5.2</v>
      </c>
      <c r="O360" s="7">
        <f>(27/G360)*N360</f>
        <v>2.9250000000000003</v>
      </c>
      <c r="P360" s="7">
        <f>(N360*20)/G360</f>
        <v>2.1666666666666665</v>
      </c>
      <c r="Q360" s="10">
        <f>P360*12</f>
        <v>26</v>
      </c>
      <c r="R360" s="5"/>
    </row>
    <row r="361" ht="12.75">
      <c r="A361" s="15"/>
    </row>
    <row r="362" spans="1:18" ht="12.75">
      <c r="A362" s="15">
        <v>33216</v>
      </c>
      <c r="B362" s="1" t="s">
        <v>195</v>
      </c>
      <c r="C362" s="1" t="s">
        <v>194</v>
      </c>
      <c r="D362" s="25" t="s">
        <v>201</v>
      </c>
      <c r="G362">
        <v>28</v>
      </c>
      <c r="H362" t="s">
        <v>226</v>
      </c>
      <c r="J362">
        <v>39</v>
      </c>
      <c r="K362">
        <v>4</v>
      </c>
      <c r="L362">
        <v>0</v>
      </c>
      <c r="M362" s="9">
        <f>J362+(K362/20)+(L362/240)</f>
        <v>39.2</v>
      </c>
      <c r="N362" s="7">
        <f>M362/12</f>
        <v>3.266666666666667</v>
      </c>
      <c r="O362" s="7">
        <f>(27/G362)*N362</f>
        <v>3.1500000000000004</v>
      </c>
      <c r="P362" s="7">
        <f>(N362*20)/G362</f>
        <v>2.3333333333333335</v>
      </c>
      <c r="Q362" s="10">
        <f>P362*12</f>
        <v>28</v>
      </c>
      <c r="R362" s="5"/>
    </row>
    <row r="363" spans="1:18" ht="12.75">
      <c r="A363" s="15"/>
      <c r="G363">
        <v>6</v>
      </c>
      <c r="H363" t="s">
        <v>226</v>
      </c>
      <c r="J363">
        <v>8</v>
      </c>
      <c r="K363">
        <v>8</v>
      </c>
      <c r="L363">
        <v>0</v>
      </c>
      <c r="M363" s="9">
        <f>J363+(K363/20)+(L363/240)</f>
        <v>8.4</v>
      </c>
      <c r="N363" s="7">
        <f>M363/12</f>
        <v>0.7000000000000001</v>
      </c>
      <c r="O363" s="7">
        <f>(27/G363)*N363</f>
        <v>3.1500000000000004</v>
      </c>
      <c r="P363" s="7">
        <f>(N363*20)/G363</f>
        <v>2.3333333333333335</v>
      </c>
      <c r="Q363" s="10">
        <f>P363*12</f>
        <v>28</v>
      </c>
      <c r="R363" s="5"/>
    </row>
    <row r="364" spans="1:18" ht="12.75">
      <c r="A364" s="15"/>
      <c r="G364">
        <v>48</v>
      </c>
      <c r="H364" t="s">
        <v>226</v>
      </c>
      <c r="J364">
        <v>62</v>
      </c>
      <c r="K364">
        <v>8</v>
      </c>
      <c r="L364">
        <v>0</v>
      </c>
      <c r="M364" s="9">
        <f>J364+(K364/20)+(L364/240)</f>
        <v>62.4</v>
      </c>
      <c r="N364" s="7">
        <f>M364/12</f>
        <v>5.2</v>
      </c>
      <c r="O364" s="7">
        <f>(27/G364)*N364</f>
        <v>2.9250000000000003</v>
      </c>
      <c r="P364" s="7">
        <f>(N364*20)/G364</f>
        <v>2.1666666666666665</v>
      </c>
      <c r="Q364" s="10">
        <f>P364*12</f>
        <v>26</v>
      </c>
      <c r="R364" s="5"/>
    </row>
    <row r="365" spans="1:18" ht="12.75">
      <c r="A365" s="15"/>
      <c r="G365">
        <v>6</v>
      </c>
      <c r="H365" t="s">
        <v>226</v>
      </c>
      <c r="J365">
        <v>8</v>
      </c>
      <c r="K365">
        <v>8</v>
      </c>
      <c r="L365">
        <v>0</v>
      </c>
      <c r="M365" s="9">
        <f>J365+(K365/20)+(L365/240)</f>
        <v>8.4</v>
      </c>
      <c r="N365" s="7">
        <f>M365/12</f>
        <v>0.7000000000000001</v>
      </c>
      <c r="O365" s="7">
        <f>(27/G365)*N365</f>
        <v>3.1500000000000004</v>
      </c>
      <c r="P365" s="7">
        <f>(N365*20)/G365</f>
        <v>2.3333333333333335</v>
      </c>
      <c r="Q365" s="10">
        <f>P365*12</f>
        <v>28</v>
      </c>
      <c r="R365" s="5"/>
    </row>
    <row r="367" spans="1:18" ht="12.75">
      <c r="A367" s="15">
        <v>33217</v>
      </c>
      <c r="B367" s="1" t="s">
        <v>164</v>
      </c>
      <c r="C367" s="1" t="s">
        <v>67</v>
      </c>
      <c r="D367" s="25" t="s">
        <v>201</v>
      </c>
      <c r="G367">
        <v>28</v>
      </c>
      <c r="H367" t="s">
        <v>226</v>
      </c>
      <c r="J367">
        <v>39</v>
      </c>
      <c r="K367">
        <v>4</v>
      </c>
      <c r="L367">
        <v>0</v>
      </c>
      <c r="M367" s="9">
        <f>J367+(K367/20)+(L367/240)</f>
        <v>39.2</v>
      </c>
      <c r="N367" s="7">
        <f>M367/12</f>
        <v>3.266666666666667</v>
      </c>
      <c r="O367" s="7">
        <f>(27/G367)*N367</f>
        <v>3.1500000000000004</v>
      </c>
      <c r="P367" s="7">
        <f>(N367*20)/G367</f>
        <v>2.3333333333333335</v>
      </c>
      <c r="Q367" s="10">
        <f>P367*12</f>
        <v>28</v>
      </c>
      <c r="R367" s="5"/>
    </row>
    <row r="368" spans="1:18" ht="12.75">
      <c r="A368" s="15"/>
      <c r="G368">
        <v>6</v>
      </c>
      <c r="H368" t="s">
        <v>226</v>
      </c>
      <c r="J368">
        <v>8</v>
      </c>
      <c r="K368">
        <v>8</v>
      </c>
      <c r="L368">
        <v>0</v>
      </c>
      <c r="M368" s="9">
        <f>J368+(K368/20)+(L368/240)</f>
        <v>8.4</v>
      </c>
      <c r="N368" s="7">
        <f>M368/12</f>
        <v>0.7000000000000001</v>
      </c>
      <c r="O368" s="7">
        <f>(27/G368)*N368</f>
        <v>3.1500000000000004</v>
      </c>
      <c r="P368" s="7">
        <f>(N368*20)/G368</f>
        <v>2.3333333333333335</v>
      </c>
      <c r="Q368" s="10">
        <f>P368*12</f>
        <v>28</v>
      </c>
      <c r="R368" s="5"/>
    </row>
    <row r="369" spans="1:18" ht="12.75">
      <c r="A369" s="15"/>
      <c r="G369">
        <v>48</v>
      </c>
      <c r="H369" t="s">
        <v>226</v>
      </c>
      <c r="J369">
        <v>62</v>
      </c>
      <c r="K369">
        <v>8</v>
      </c>
      <c r="L369">
        <v>0</v>
      </c>
      <c r="M369" s="9">
        <f>J369+(K369/20)+(L369/240)</f>
        <v>62.4</v>
      </c>
      <c r="N369" s="7">
        <f>M369/12</f>
        <v>5.2</v>
      </c>
      <c r="O369" s="7">
        <f>(27/G369)*N369</f>
        <v>2.9250000000000003</v>
      </c>
      <c r="P369" s="7">
        <f>(N369*20)/G369</f>
        <v>2.1666666666666665</v>
      </c>
      <c r="Q369" s="10">
        <f>P369*12</f>
        <v>26</v>
      </c>
      <c r="R369" s="5"/>
    </row>
    <row r="370" spans="1:18" ht="12.75">
      <c r="A370" s="15"/>
      <c r="G370">
        <v>6</v>
      </c>
      <c r="H370" t="s">
        <v>226</v>
      </c>
      <c r="J370">
        <v>8</v>
      </c>
      <c r="K370">
        <v>8</v>
      </c>
      <c r="L370">
        <v>0</v>
      </c>
      <c r="M370" s="9">
        <f>J370+(K370/20)+(L370/240)</f>
        <v>8.4</v>
      </c>
      <c r="N370" s="7">
        <f>M370/12</f>
        <v>0.7000000000000001</v>
      </c>
      <c r="O370" s="7">
        <f>(27/G370)*N370</f>
        <v>3.1500000000000004</v>
      </c>
      <c r="P370" s="7">
        <f>(N370*20)/G370</f>
        <v>2.3333333333333335</v>
      </c>
      <c r="Q370" s="10">
        <f>P370*12</f>
        <v>28</v>
      </c>
      <c r="R370" s="5"/>
    </row>
    <row r="371" ht="12.75">
      <c r="A371" s="15"/>
    </row>
    <row r="372" spans="1:18" ht="12.75">
      <c r="A372" s="15">
        <v>33218</v>
      </c>
      <c r="B372" s="1" t="s">
        <v>165</v>
      </c>
      <c r="C372" s="1" t="s">
        <v>68</v>
      </c>
      <c r="D372" s="25" t="s">
        <v>201</v>
      </c>
      <c r="G372">
        <v>28</v>
      </c>
      <c r="H372" t="s">
        <v>226</v>
      </c>
      <c r="J372">
        <v>39</v>
      </c>
      <c r="K372">
        <v>4</v>
      </c>
      <c r="L372">
        <v>0</v>
      </c>
      <c r="M372" s="9">
        <f>J372+(K372/20)+(L372/240)</f>
        <v>39.2</v>
      </c>
      <c r="N372" s="7">
        <f>M372/12</f>
        <v>3.266666666666667</v>
      </c>
      <c r="O372" s="7">
        <f>(27/G372)*N372</f>
        <v>3.1500000000000004</v>
      </c>
      <c r="P372" s="7">
        <f>(N372*20)/G372</f>
        <v>2.3333333333333335</v>
      </c>
      <c r="Q372" s="10">
        <f>P372*12</f>
        <v>28</v>
      </c>
      <c r="R372" s="5"/>
    </row>
    <row r="373" spans="1:18" ht="12.75">
      <c r="A373" s="15"/>
      <c r="G373">
        <v>6</v>
      </c>
      <c r="H373" t="s">
        <v>226</v>
      </c>
      <c r="J373">
        <v>8</v>
      </c>
      <c r="K373">
        <v>8</v>
      </c>
      <c r="L373">
        <v>0</v>
      </c>
      <c r="M373" s="9">
        <f>J373+(K373/20)+(L373/240)</f>
        <v>8.4</v>
      </c>
      <c r="N373" s="7">
        <f>M373/12</f>
        <v>0.7000000000000001</v>
      </c>
      <c r="O373" s="7">
        <f>(27/G373)*N373</f>
        <v>3.1500000000000004</v>
      </c>
      <c r="P373" s="7">
        <f>(N373*20)/G373</f>
        <v>2.3333333333333335</v>
      </c>
      <c r="Q373" s="10">
        <f>P373*12</f>
        <v>28</v>
      </c>
      <c r="R373" s="5"/>
    </row>
    <row r="374" spans="1:18" ht="12.75">
      <c r="A374" s="15"/>
      <c r="G374">
        <v>48</v>
      </c>
      <c r="H374" t="s">
        <v>226</v>
      </c>
      <c r="J374">
        <v>62</v>
      </c>
      <c r="K374">
        <v>8</v>
      </c>
      <c r="L374">
        <v>0</v>
      </c>
      <c r="M374" s="9">
        <f>J374+(K374/20)+(L374/240)</f>
        <v>62.4</v>
      </c>
      <c r="N374" s="7">
        <f>M374/12</f>
        <v>5.2</v>
      </c>
      <c r="O374" s="7">
        <f>(27/G374)*N374</f>
        <v>2.9250000000000003</v>
      </c>
      <c r="P374" s="7">
        <f>(N374*20)/G374</f>
        <v>2.1666666666666665</v>
      </c>
      <c r="Q374" s="10">
        <f>P374*12</f>
        <v>26</v>
      </c>
      <c r="R374" s="5"/>
    </row>
    <row r="375" spans="1:18" ht="12.75">
      <c r="A375" s="15"/>
      <c r="G375">
        <v>6</v>
      </c>
      <c r="H375" t="s">
        <v>226</v>
      </c>
      <c r="J375">
        <v>8</v>
      </c>
      <c r="K375">
        <v>8</v>
      </c>
      <c r="L375">
        <v>0</v>
      </c>
      <c r="M375" s="9">
        <f>J375+(K375/20)+(L375/240)</f>
        <v>8.4</v>
      </c>
      <c r="N375" s="7">
        <f>M375/12</f>
        <v>0.7000000000000001</v>
      </c>
      <c r="O375" s="7">
        <f>(27/G375)*N375</f>
        <v>3.1500000000000004</v>
      </c>
      <c r="P375" s="7">
        <f>(N375*20)/G375</f>
        <v>2.3333333333333335</v>
      </c>
      <c r="Q375" s="10">
        <f>P375*12</f>
        <v>28</v>
      </c>
      <c r="R375" s="5"/>
    </row>
    <row r="376" ht="12.75">
      <c r="A376" s="15"/>
    </row>
    <row r="377" spans="1:18" ht="12.75">
      <c r="A377" s="15">
        <v>33219</v>
      </c>
      <c r="B377" s="1" t="s">
        <v>166</v>
      </c>
      <c r="C377" s="1" t="s">
        <v>69</v>
      </c>
      <c r="D377" s="25" t="s">
        <v>201</v>
      </c>
      <c r="G377">
        <v>28</v>
      </c>
      <c r="H377" t="s">
        <v>226</v>
      </c>
      <c r="J377">
        <v>39</v>
      </c>
      <c r="K377">
        <v>4</v>
      </c>
      <c r="L377">
        <v>0</v>
      </c>
      <c r="M377" s="9">
        <f>J377+(K377/20)+(L377/240)</f>
        <v>39.2</v>
      </c>
      <c r="N377" s="7">
        <f>M377/12</f>
        <v>3.266666666666667</v>
      </c>
      <c r="O377" s="7">
        <f>(27/G377)*N377</f>
        <v>3.1500000000000004</v>
      </c>
      <c r="P377" s="7">
        <f>(N377*20)/G377</f>
        <v>2.3333333333333335</v>
      </c>
      <c r="Q377" s="10">
        <f>P377*12</f>
        <v>28</v>
      </c>
      <c r="R377" s="5"/>
    </row>
    <row r="378" spans="1:18" ht="12.75">
      <c r="A378" s="15"/>
      <c r="G378">
        <v>6</v>
      </c>
      <c r="H378" t="s">
        <v>226</v>
      </c>
      <c r="J378">
        <v>8</v>
      </c>
      <c r="K378">
        <v>8</v>
      </c>
      <c r="L378">
        <v>0</v>
      </c>
      <c r="M378" s="9">
        <f>J378+(K378/20)+(L378/240)</f>
        <v>8.4</v>
      </c>
      <c r="N378" s="7">
        <f>M378/12</f>
        <v>0.7000000000000001</v>
      </c>
      <c r="O378" s="7">
        <f>(27/G378)*N378</f>
        <v>3.1500000000000004</v>
      </c>
      <c r="P378" s="7">
        <f>(N378*20)/G378</f>
        <v>2.3333333333333335</v>
      </c>
      <c r="Q378" s="10">
        <f>P378*12</f>
        <v>28</v>
      </c>
      <c r="R378" s="5"/>
    </row>
    <row r="379" spans="1:18" ht="12.75">
      <c r="A379" s="15"/>
      <c r="G379">
        <v>48</v>
      </c>
      <c r="H379" t="s">
        <v>226</v>
      </c>
      <c r="J379">
        <v>62</v>
      </c>
      <c r="K379">
        <v>8</v>
      </c>
      <c r="L379">
        <v>0</v>
      </c>
      <c r="M379" s="9">
        <f>J379+(K379/20)+(L379/240)</f>
        <v>62.4</v>
      </c>
      <c r="N379" s="7">
        <f>M379/12</f>
        <v>5.2</v>
      </c>
      <c r="O379" s="7">
        <f>(27/G379)*N379</f>
        <v>2.9250000000000003</v>
      </c>
      <c r="P379" s="7">
        <f>(N379*20)/G379</f>
        <v>2.1666666666666665</v>
      </c>
      <c r="Q379" s="10">
        <f>P379*12</f>
        <v>26</v>
      </c>
      <c r="R379" s="5"/>
    </row>
    <row r="380" spans="1:18" ht="12.75">
      <c r="A380" s="15"/>
      <c r="G380">
        <v>6</v>
      </c>
      <c r="H380" t="s">
        <v>226</v>
      </c>
      <c r="J380">
        <v>8</v>
      </c>
      <c r="K380">
        <v>8</v>
      </c>
      <c r="L380">
        <v>0</v>
      </c>
      <c r="M380" s="9">
        <f>J380+(K380/20)+(L380/240)</f>
        <v>8.4</v>
      </c>
      <c r="N380" s="7">
        <f>M380/12</f>
        <v>0.7000000000000001</v>
      </c>
      <c r="O380" s="7">
        <f>(27/G380)*N380</f>
        <v>3.1500000000000004</v>
      </c>
      <c r="P380" s="7">
        <f>(N380*20)/G380</f>
        <v>2.3333333333333335</v>
      </c>
      <c r="Q380" s="10">
        <f>P380*12</f>
        <v>28</v>
      </c>
      <c r="R380" s="5"/>
    </row>
    <row r="381" ht="12.75">
      <c r="A381" s="15"/>
    </row>
    <row r="382" spans="1:18" ht="12.75">
      <c r="A382" s="15">
        <v>33220</v>
      </c>
      <c r="B382" s="1" t="s">
        <v>167</v>
      </c>
      <c r="C382" s="1" t="s">
        <v>70</v>
      </c>
      <c r="D382" s="25" t="s">
        <v>201</v>
      </c>
      <c r="G382">
        <v>28</v>
      </c>
      <c r="H382" t="s">
        <v>226</v>
      </c>
      <c r="J382">
        <v>39</v>
      </c>
      <c r="K382">
        <v>4</v>
      </c>
      <c r="L382">
        <v>0</v>
      </c>
      <c r="M382" s="9">
        <f>J382+(K382/20)+(L382/240)</f>
        <v>39.2</v>
      </c>
      <c r="N382" s="7">
        <f>M382/12</f>
        <v>3.266666666666667</v>
      </c>
      <c r="O382" s="7">
        <f>(27/G382)*N382</f>
        <v>3.1500000000000004</v>
      </c>
      <c r="P382" s="7">
        <f>(N382*20)/G382</f>
        <v>2.3333333333333335</v>
      </c>
      <c r="Q382" s="10">
        <f>P382*12</f>
        <v>28</v>
      </c>
      <c r="R382" s="5"/>
    </row>
    <row r="383" spans="1:18" ht="12.75">
      <c r="A383" s="15"/>
      <c r="G383">
        <v>6</v>
      </c>
      <c r="H383" t="s">
        <v>226</v>
      </c>
      <c r="J383">
        <v>8</v>
      </c>
      <c r="K383">
        <v>8</v>
      </c>
      <c r="L383">
        <v>0</v>
      </c>
      <c r="M383" s="9">
        <f>J383+(K383/20)+(L383/240)</f>
        <v>8.4</v>
      </c>
      <c r="N383" s="7">
        <f>M383/12</f>
        <v>0.7000000000000001</v>
      </c>
      <c r="O383" s="7">
        <f>(27/G383)*N383</f>
        <v>3.1500000000000004</v>
      </c>
      <c r="P383" s="7">
        <f>(N383*20)/G383</f>
        <v>2.3333333333333335</v>
      </c>
      <c r="Q383" s="10">
        <f>P383*12</f>
        <v>28</v>
      </c>
      <c r="R383" s="5"/>
    </row>
    <row r="384" spans="1:18" ht="12.75">
      <c r="A384" s="15"/>
      <c r="G384">
        <v>48</v>
      </c>
      <c r="H384" t="s">
        <v>226</v>
      </c>
      <c r="J384">
        <v>62</v>
      </c>
      <c r="K384">
        <v>8</v>
      </c>
      <c r="L384">
        <v>0</v>
      </c>
      <c r="M384" s="9">
        <f>J384+(K384/20)+(L384/240)</f>
        <v>62.4</v>
      </c>
      <c r="N384" s="7">
        <f>M384/12</f>
        <v>5.2</v>
      </c>
      <c r="O384" s="7">
        <f>(27/G384)*N384</f>
        <v>2.9250000000000003</v>
      </c>
      <c r="P384" s="7">
        <f>(N384*20)/G384</f>
        <v>2.1666666666666665</v>
      </c>
      <c r="Q384" s="10">
        <f>P384*12</f>
        <v>26</v>
      </c>
      <c r="R384" s="5"/>
    </row>
    <row r="385" spans="1:18" ht="12.75">
      <c r="A385" s="15"/>
      <c r="G385">
        <v>6</v>
      </c>
      <c r="H385" t="s">
        <v>226</v>
      </c>
      <c r="J385">
        <v>8</v>
      </c>
      <c r="K385">
        <v>8</v>
      </c>
      <c r="L385">
        <v>0</v>
      </c>
      <c r="M385" s="9">
        <f>J385+(K385/20)+(L385/240)</f>
        <v>8.4</v>
      </c>
      <c r="N385" s="7">
        <f>M385/12</f>
        <v>0.7000000000000001</v>
      </c>
      <c r="O385" s="7">
        <f>(27/G385)*N385</f>
        <v>3.1500000000000004</v>
      </c>
      <c r="P385" s="7">
        <f>(N385*20)/G385</f>
        <v>2.3333333333333335</v>
      </c>
      <c r="Q385" s="10">
        <f>P385*12</f>
        <v>28</v>
      </c>
      <c r="R385" s="5"/>
    </row>
    <row r="386" ht="12.75">
      <c r="A386" s="15"/>
    </row>
    <row r="387" spans="1:17" ht="12.75">
      <c r="A387" s="15">
        <v>33221</v>
      </c>
      <c r="B387" s="1" t="s">
        <v>168</v>
      </c>
      <c r="C387" s="1" t="s">
        <v>71</v>
      </c>
      <c r="D387" s="25" t="s">
        <v>201</v>
      </c>
      <c r="G387">
        <v>28</v>
      </c>
      <c r="H387" t="s">
        <v>226</v>
      </c>
      <c r="J387">
        <v>39</v>
      </c>
      <c r="K387">
        <v>4</v>
      </c>
      <c r="L387">
        <v>0</v>
      </c>
      <c r="M387" s="9">
        <f>J387+(K387/20)+(L387/240)</f>
        <v>39.2</v>
      </c>
      <c r="N387" s="7">
        <f>M387/12</f>
        <v>3.266666666666667</v>
      </c>
      <c r="O387" s="7">
        <f>(27/G387)*N387</f>
        <v>3.1500000000000004</v>
      </c>
      <c r="P387" s="7">
        <f>(N387*20)/G387</f>
        <v>2.3333333333333335</v>
      </c>
      <c r="Q387" s="10">
        <f>P387*12</f>
        <v>28</v>
      </c>
    </row>
    <row r="388" spans="1:17" ht="12.75">
      <c r="A388" s="15"/>
      <c r="G388">
        <v>6</v>
      </c>
      <c r="H388" t="s">
        <v>226</v>
      </c>
      <c r="J388">
        <v>8</v>
      </c>
      <c r="K388">
        <v>8</v>
      </c>
      <c r="L388">
        <v>0</v>
      </c>
      <c r="M388" s="9">
        <f>J388+(K388/20)+(L388/240)</f>
        <v>8.4</v>
      </c>
      <c r="N388" s="7">
        <f>M388/12</f>
        <v>0.7000000000000001</v>
      </c>
      <c r="O388" s="7">
        <f>(27/G388)*N388</f>
        <v>3.1500000000000004</v>
      </c>
      <c r="P388" s="7">
        <f>(N388*20)/G388</f>
        <v>2.3333333333333335</v>
      </c>
      <c r="Q388" s="10">
        <f>P388*12</f>
        <v>28</v>
      </c>
    </row>
    <row r="389" spans="1:17" ht="12.75">
      <c r="A389" s="15"/>
      <c r="G389">
        <v>48</v>
      </c>
      <c r="H389" t="s">
        <v>226</v>
      </c>
      <c r="J389">
        <v>62</v>
      </c>
      <c r="K389">
        <v>8</v>
      </c>
      <c r="L389">
        <v>0</v>
      </c>
      <c r="M389" s="9">
        <f>J389+(K389/20)+(L389/240)</f>
        <v>62.4</v>
      </c>
      <c r="N389" s="7">
        <f>M389/12</f>
        <v>5.2</v>
      </c>
      <c r="O389" s="7">
        <f>(27/G389)*N389</f>
        <v>2.9250000000000003</v>
      </c>
      <c r="P389" s="7">
        <f>(N389*20)/G389</f>
        <v>2.1666666666666665</v>
      </c>
      <c r="Q389" s="10">
        <f>P389*12</f>
        <v>26</v>
      </c>
    </row>
    <row r="390" spans="1:17" ht="12.75">
      <c r="A390" s="15"/>
      <c r="G390">
        <v>6</v>
      </c>
      <c r="H390" t="s">
        <v>226</v>
      </c>
      <c r="J390">
        <v>8</v>
      </c>
      <c r="K390">
        <v>8</v>
      </c>
      <c r="L390">
        <v>0</v>
      </c>
      <c r="M390" s="9">
        <f>J390+(K390/20)+(L390/240)</f>
        <v>8.4</v>
      </c>
      <c r="N390" s="7">
        <f>M390/12</f>
        <v>0.7000000000000001</v>
      </c>
      <c r="O390" s="7">
        <f>(27/G390)*N390</f>
        <v>3.1500000000000004</v>
      </c>
      <c r="P390" s="7">
        <f>(N390*20)/G390</f>
        <v>2.3333333333333335</v>
      </c>
      <c r="Q390" s="10">
        <f>P390*12</f>
        <v>28</v>
      </c>
    </row>
    <row r="391" ht="12.75">
      <c r="A391" s="15"/>
    </row>
    <row r="392" spans="1:18" ht="12.75">
      <c r="A392" s="15">
        <v>33222</v>
      </c>
      <c r="B392" s="1" t="s">
        <v>169</v>
      </c>
      <c r="C392" s="1" t="s">
        <v>72</v>
      </c>
      <c r="D392" s="25" t="s">
        <v>201</v>
      </c>
      <c r="G392">
        <v>28</v>
      </c>
      <c r="H392" t="s">
        <v>226</v>
      </c>
      <c r="J392">
        <v>39</v>
      </c>
      <c r="K392">
        <v>4</v>
      </c>
      <c r="L392">
        <v>0</v>
      </c>
      <c r="M392" s="9">
        <f>J392+(K392/20)+(L392/240)</f>
        <v>39.2</v>
      </c>
      <c r="N392" s="7">
        <f>M392/12</f>
        <v>3.266666666666667</v>
      </c>
      <c r="O392" s="7">
        <f>(27/G392)*N392</f>
        <v>3.1500000000000004</v>
      </c>
      <c r="P392" s="7">
        <f>(N392*20)/G392</f>
        <v>2.3333333333333335</v>
      </c>
      <c r="Q392" s="10">
        <f>P392*12</f>
        <v>28</v>
      </c>
      <c r="R392" s="5"/>
    </row>
    <row r="393" spans="1:18" ht="12.75">
      <c r="A393" s="15"/>
      <c r="G393">
        <v>6</v>
      </c>
      <c r="H393" t="s">
        <v>226</v>
      </c>
      <c r="J393">
        <v>8</v>
      </c>
      <c r="K393">
        <v>8</v>
      </c>
      <c r="L393">
        <v>0</v>
      </c>
      <c r="M393" s="9">
        <f>J393+(K393/20)+(L393/240)</f>
        <v>8.4</v>
      </c>
      <c r="N393" s="7">
        <f>M393/12</f>
        <v>0.7000000000000001</v>
      </c>
      <c r="O393" s="7">
        <f>(27/G393)*N393</f>
        <v>3.1500000000000004</v>
      </c>
      <c r="P393" s="7">
        <f>(N393*20)/G393</f>
        <v>2.3333333333333335</v>
      </c>
      <c r="Q393" s="10">
        <f>P393*12</f>
        <v>28</v>
      </c>
      <c r="R393" s="5"/>
    </row>
    <row r="394" spans="1:18" ht="12.75">
      <c r="A394" s="15"/>
      <c r="G394">
        <v>48</v>
      </c>
      <c r="H394" t="s">
        <v>226</v>
      </c>
      <c r="J394">
        <v>62</v>
      </c>
      <c r="K394">
        <v>8</v>
      </c>
      <c r="L394">
        <v>0</v>
      </c>
      <c r="M394" s="9">
        <f>J394+(K394/20)+(L394/240)</f>
        <v>62.4</v>
      </c>
      <c r="N394" s="7">
        <f>M394/12</f>
        <v>5.2</v>
      </c>
      <c r="O394" s="7">
        <f>(27/G394)*N394</f>
        <v>2.9250000000000003</v>
      </c>
      <c r="P394" s="7">
        <f>(N394*20)/G394</f>
        <v>2.1666666666666665</v>
      </c>
      <c r="Q394" s="10">
        <f>P394*12</f>
        <v>26</v>
      </c>
      <c r="R394" s="5"/>
    </row>
    <row r="395" spans="1:18" ht="12.75">
      <c r="A395" s="15"/>
      <c r="G395">
        <v>6</v>
      </c>
      <c r="H395" t="s">
        <v>226</v>
      </c>
      <c r="J395">
        <v>8</v>
      </c>
      <c r="K395">
        <v>8</v>
      </c>
      <c r="L395">
        <v>0</v>
      </c>
      <c r="M395" s="9">
        <f>J395+(K395/20)+(L395/240)</f>
        <v>8.4</v>
      </c>
      <c r="N395" s="7">
        <f>M395/12</f>
        <v>0.7000000000000001</v>
      </c>
      <c r="O395" s="7">
        <f>(27/G395)*N395</f>
        <v>3.1500000000000004</v>
      </c>
      <c r="P395" s="7">
        <f>(N395*20)/G395</f>
        <v>2.3333333333333335</v>
      </c>
      <c r="Q395" s="10">
        <f>P395*12</f>
        <v>28</v>
      </c>
      <c r="R395" s="5"/>
    </row>
    <row r="396" ht="12.75">
      <c r="A396" s="15"/>
    </row>
    <row r="397" spans="1:15" ht="12.75">
      <c r="A397" s="15">
        <v>33223</v>
      </c>
      <c r="B397" s="1" t="s">
        <v>170</v>
      </c>
      <c r="C397" s="1" t="s">
        <v>73</v>
      </c>
      <c r="D397" s="25" t="s">
        <v>201</v>
      </c>
      <c r="E397" t="s">
        <v>206</v>
      </c>
      <c r="O397" s="7"/>
    </row>
    <row r="398" ht="12.75">
      <c r="O398" s="7"/>
    </row>
    <row r="399" spans="1:15" ht="12.75">
      <c r="A399" s="15">
        <v>33224</v>
      </c>
      <c r="B399" s="1" t="s">
        <v>171</v>
      </c>
      <c r="C399" s="1" t="s">
        <v>74</v>
      </c>
      <c r="D399" s="25" t="s">
        <v>201</v>
      </c>
      <c r="E399" t="s">
        <v>206</v>
      </c>
      <c r="O399" s="7"/>
    </row>
    <row r="400" ht="12.75">
      <c r="O400" s="7"/>
    </row>
    <row r="401" spans="1:17" ht="12.75">
      <c r="A401" s="15">
        <v>33225</v>
      </c>
      <c r="B401" s="1" t="s">
        <v>172</v>
      </c>
      <c r="C401" s="1" t="s">
        <v>75</v>
      </c>
      <c r="D401" s="25">
        <v>737</v>
      </c>
      <c r="G401">
        <v>6</v>
      </c>
      <c r="H401" t="s">
        <v>226</v>
      </c>
      <c r="J401">
        <v>7</v>
      </c>
      <c r="K401">
        <v>16</v>
      </c>
      <c r="L401">
        <v>0</v>
      </c>
      <c r="M401" s="9">
        <f>J401+(K401/20)+(L401/240)</f>
        <v>7.8</v>
      </c>
      <c r="N401" s="7">
        <f>M401/12</f>
        <v>0.65</v>
      </c>
      <c r="O401" s="7">
        <f>(27/G401)*N401</f>
        <v>2.9250000000000003</v>
      </c>
      <c r="P401" s="7">
        <f>(N401*20)/G401</f>
        <v>2.1666666666666665</v>
      </c>
      <c r="Q401" s="10">
        <f>P401*12</f>
        <v>26</v>
      </c>
    </row>
    <row r="402" spans="13:17" ht="12.75">
      <c r="M402" s="9"/>
      <c r="N402" s="7"/>
      <c r="O402" s="7"/>
      <c r="P402" s="7"/>
      <c r="Q402" s="10"/>
    </row>
    <row r="403" spans="1:18" ht="12.75">
      <c r="A403" s="15">
        <v>33226</v>
      </c>
      <c r="B403" s="1" t="s">
        <v>173</v>
      </c>
      <c r="C403" s="1" t="s">
        <v>76</v>
      </c>
      <c r="D403" s="25">
        <v>737</v>
      </c>
      <c r="G403">
        <v>6</v>
      </c>
      <c r="H403" t="s">
        <v>226</v>
      </c>
      <c r="J403">
        <v>7</v>
      </c>
      <c r="K403">
        <v>16</v>
      </c>
      <c r="L403">
        <v>0</v>
      </c>
      <c r="M403" s="9">
        <f>J403+(K403/20)+(L403/240)</f>
        <v>7.8</v>
      </c>
      <c r="N403" s="7">
        <f>M403/12</f>
        <v>0.65</v>
      </c>
      <c r="O403" s="7">
        <f>(27/G403)*N403</f>
        <v>2.9250000000000003</v>
      </c>
      <c r="P403" s="7">
        <f>(N403*20)/G403</f>
        <v>2.1666666666666665</v>
      </c>
      <c r="Q403" s="10">
        <f>P403*12</f>
        <v>26</v>
      </c>
      <c r="R403" s="5"/>
    </row>
    <row r="404" spans="13:17" ht="12.75">
      <c r="M404" s="9"/>
      <c r="N404" s="7"/>
      <c r="O404" s="7"/>
      <c r="P404" s="7"/>
      <c r="Q404" s="10"/>
    </row>
    <row r="405" spans="1:18" ht="12.75">
      <c r="A405" s="15">
        <v>33227</v>
      </c>
      <c r="B405" s="1" t="s">
        <v>174</v>
      </c>
      <c r="C405" s="1" t="s">
        <v>77</v>
      </c>
      <c r="D405" s="25">
        <v>737</v>
      </c>
      <c r="G405">
        <v>6</v>
      </c>
      <c r="H405" t="s">
        <v>226</v>
      </c>
      <c r="J405">
        <v>7</v>
      </c>
      <c r="K405">
        <v>16</v>
      </c>
      <c r="L405">
        <v>0</v>
      </c>
      <c r="M405" s="9">
        <f>J405+(K405/20)+(L405/240)</f>
        <v>7.8</v>
      </c>
      <c r="N405" s="7">
        <f>M405/12</f>
        <v>0.65</v>
      </c>
      <c r="O405" s="7">
        <f>(27/G405)*N405</f>
        <v>2.9250000000000003</v>
      </c>
      <c r="P405" s="7">
        <f>(N405*20)/G405</f>
        <v>2.1666666666666665</v>
      </c>
      <c r="Q405" s="10">
        <f>P405*12</f>
        <v>26</v>
      </c>
      <c r="R405" s="5"/>
    </row>
    <row r="406" spans="13:17" ht="12.75">
      <c r="M406" s="9"/>
      <c r="N406" s="7"/>
      <c r="O406" s="7"/>
      <c r="P406" s="7"/>
      <c r="Q406" s="10"/>
    </row>
    <row r="407" spans="1:18" ht="12.75">
      <c r="A407" s="15">
        <v>33228</v>
      </c>
      <c r="B407" s="1" t="s">
        <v>175</v>
      </c>
      <c r="C407" s="1" t="s">
        <v>78</v>
      </c>
      <c r="D407" s="25">
        <v>737</v>
      </c>
      <c r="G407">
        <v>6</v>
      </c>
      <c r="H407" t="s">
        <v>226</v>
      </c>
      <c r="J407">
        <v>7</v>
      </c>
      <c r="K407">
        <v>16</v>
      </c>
      <c r="L407">
        <v>0</v>
      </c>
      <c r="M407" s="9">
        <f>J407+(K407/20)+(L407/240)</f>
        <v>7.8</v>
      </c>
      <c r="N407" s="7">
        <f>M407/12</f>
        <v>0.65</v>
      </c>
      <c r="O407" s="7">
        <f>(27/G407)*N407</f>
        <v>2.9250000000000003</v>
      </c>
      <c r="P407" s="7">
        <f>(N407*20)/G407</f>
        <v>2.1666666666666665</v>
      </c>
      <c r="Q407" s="10">
        <f>P407*12</f>
        <v>26</v>
      </c>
      <c r="R407" s="5"/>
    </row>
    <row r="408" spans="13:17" ht="12.75">
      <c r="M408" s="9"/>
      <c r="N408" s="7"/>
      <c r="O408" s="7"/>
      <c r="P408" s="7"/>
      <c r="Q408" s="10"/>
    </row>
    <row r="409" spans="1:17" ht="12.75">
      <c r="A409" s="15">
        <v>33229</v>
      </c>
      <c r="B409" s="1" t="s">
        <v>176</v>
      </c>
      <c r="C409" s="1" t="s">
        <v>79</v>
      </c>
      <c r="D409" s="25">
        <v>737</v>
      </c>
      <c r="G409">
        <v>6</v>
      </c>
      <c r="H409" t="s">
        <v>226</v>
      </c>
      <c r="J409">
        <v>8</v>
      </c>
      <c r="K409">
        <v>8</v>
      </c>
      <c r="L409">
        <v>0</v>
      </c>
      <c r="M409" s="9">
        <f>J409+(K409/20)+(L409/240)</f>
        <v>8.4</v>
      </c>
      <c r="N409" s="7">
        <f>M409/12</f>
        <v>0.7000000000000001</v>
      </c>
      <c r="O409" s="7">
        <f>(27/G409)*N409</f>
        <v>3.1500000000000004</v>
      </c>
      <c r="P409" s="7">
        <f>(N409*20)/G409</f>
        <v>2.3333333333333335</v>
      </c>
      <c r="Q409" s="10">
        <f>P409*12</f>
        <v>28</v>
      </c>
    </row>
    <row r="410" spans="7:17" ht="12.75">
      <c r="G410">
        <v>48</v>
      </c>
      <c r="H410" t="s">
        <v>226</v>
      </c>
      <c r="J410">
        <v>62</v>
      </c>
      <c r="K410">
        <v>8</v>
      </c>
      <c r="L410">
        <v>0</v>
      </c>
      <c r="M410" s="9">
        <f>J410+(K410/20)+(L410/240)</f>
        <v>62.4</v>
      </c>
      <c r="N410" s="7">
        <f>M410/12</f>
        <v>5.2</v>
      </c>
      <c r="O410" s="7">
        <f>(27/G410)*N410</f>
        <v>2.9250000000000003</v>
      </c>
      <c r="P410" s="7">
        <f>(N410*20)/G410</f>
        <v>2.1666666666666665</v>
      </c>
      <c r="Q410" s="10">
        <f>P410*12</f>
        <v>26</v>
      </c>
    </row>
    <row r="411" spans="7:17" ht="12.75">
      <c r="G411">
        <v>6</v>
      </c>
      <c r="H411" t="s">
        <v>226</v>
      </c>
      <c r="J411">
        <v>8</v>
      </c>
      <c r="K411">
        <v>8</v>
      </c>
      <c r="L411">
        <v>0</v>
      </c>
      <c r="M411" s="9">
        <f>J411+(K411/20)+(L411/240)</f>
        <v>8.4</v>
      </c>
      <c r="N411" s="7">
        <f>M411/12</f>
        <v>0.7000000000000001</v>
      </c>
      <c r="O411" s="7">
        <f>(27/G411)*N411</f>
        <v>3.1500000000000004</v>
      </c>
      <c r="P411" s="7">
        <f>(N411*20)/G411</f>
        <v>2.3333333333333335</v>
      </c>
      <c r="Q411" s="10">
        <f>P411*12</f>
        <v>28</v>
      </c>
    </row>
    <row r="412" spans="13:17" ht="12.75">
      <c r="M412" s="9"/>
      <c r="N412" s="7"/>
      <c r="O412" s="7"/>
      <c r="P412" s="7"/>
      <c r="Q412" s="10"/>
    </row>
    <row r="413" spans="1:18" ht="12.75">
      <c r="A413" s="15">
        <v>33230</v>
      </c>
      <c r="B413" s="1" t="s">
        <v>177</v>
      </c>
      <c r="C413" s="1" t="s">
        <v>80</v>
      </c>
      <c r="D413" s="25">
        <v>737</v>
      </c>
      <c r="G413">
        <v>6</v>
      </c>
      <c r="H413" t="s">
        <v>226</v>
      </c>
      <c r="J413">
        <v>8</v>
      </c>
      <c r="K413">
        <v>8</v>
      </c>
      <c r="L413">
        <v>0</v>
      </c>
      <c r="M413" s="9">
        <f>J413+(K413/20)+(L413/240)</f>
        <v>8.4</v>
      </c>
      <c r="N413" s="7">
        <f>M413/12</f>
        <v>0.7000000000000001</v>
      </c>
      <c r="O413" s="7">
        <f>(27/G413)*N413</f>
        <v>3.1500000000000004</v>
      </c>
      <c r="P413" s="7">
        <f>(N413*20)/G413</f>
        <v>2.3333333333333335</v>
      </c>
      <c r="Q413" s="10">
        <f>P413*12</f>
        <v>28</v>
      </c>
      <c r="R413" s="5"/>
    </row>
    <row r="414" spans="7:18" ht="12.75">
      <c r="G414">
        <v>48</v>
      </c>
      <c r="H414" t="s">
        <v>226</v>
      </c>
      <c r="J414">
        <v>62</v>
      </c>
      <c r="K414">
        <v>8</v>
      </c>
      <c r="L414">
        <v>0</v>
      </c>
      <c r="M414" s="9">
        <f>J414+(K414/20)+(L414/240)</f>
        <v>62.4</v>
      </c>
      <c r="N414" s="7">
        <f>M414/12</f>
        <v>5.2</v>
      </c>
      <c r="O414" s="7">
        <f>(27/G414)*N414</f>
        <v>2.9250000000000003</v>
      </c>
      <c r="P414" s="7">
        <f>(N414*20)/G414</f>
        <v>2.1666666666666665</v>
      </c>
      <c r="Q414" s="10">
        <f>P414*12</f>
        <v>26</v>
      </c>
      <c r="R414" s="5"/>
    </row>
    <row r="415" spans="7:18" ht="12.75">
      <c r="G415">
        <v>6</v>
      </c>
      <c r="H415" t="s">
        <v>226</v>
      </c>
      <c r="J415">
        <v>8</v>
      </c>
      <c r="K415">
        <v>8</v>
      </c>
      <c r="L415">
        <v>0</v>
      </c>
      <c r="M415" s="9">
        <f>J415+(K415/20)+(L415/240)</f>
        <v>8.4</v>
      </c>
      <c r="N415" s="7">
        <f>M415/12</f>
        <v>0.7000000000000001</v>
      </c>
      <c r="O415" s="7">
        <f>(27/G415)*N415</f>
        <v>3.1500000000000004</v>
      </c>
      <c r="P415" s="7">
        <f>(N415*20)/G415</f>
        <v>2.3333333333333335</v>
      </c>
      <c r="Q415" s="10">
        <f>P415*12</f>
        <v>28</v>
      </c>
      <c r="R415" s="5"/>
    </row>
    <row r="416" spans="13:17" ht="12.75">
      <c r="M416" s="9"/>
      <c r="N416" s="7"/>
      <c r="O416" s="7"/>
      <c r="P416" s="7"/>
      <c r="Q416" s="10"/>
    </row>
    <row r="417" spans="1:18" ht="12.75">
      <c r="A417" s="15">
        <v>33231</v>
      </c>
      <c r="B417" s="1" t="s">
        <v>178</v>
      </c>
      <c r="C417" s="1" t="s">
        <v>81</v>
      </c>
      <c r="D417" s="25">
        <v>737</v>
      </c>
      <c r="G417">
        <v>6</v>
      </c>
      <c r="H417" t="s">
        <v>226</v>
      </c>
      <c r="J417">
        <v>8</v>
      </c>
      <c r="K417">
        <v>8</v>
      </c>
      <c r="L417">
        <v>0</v>
      </c>
      <c r="M417" s="9">
        <f>J417+(K417/20)+(L417/240)</f>
        <v>8.4</v>
      </c>
      <c r="N417" s="7">
        <f>M417/12</f>
        <v>0.7000000000000001</v>
      </c>
      <c r="O417" s="7">
        <f>(27/G417)*N417</f>
        <v>3.1500000000000004</v>
      </c>
      <c r="P417" s="7">
        <f>(N417*20)/G417</f>
        <v>2.3333333333333335</v>
      </c>
      <c r="Q417" s="10">
        <f>P417*12</f>
        <v>28</v>
      </c>
      <c r="R417" s="5"/>
    </row>
    <row r="418" spans="7:18" ht="12.75">
      <c r="G418">
        <v>42</v>
      </c>
      <c r="H418" t="s">
        <v>226</v>
      </c>
      <c r="J418">
        <v>54</v>
      </c>
      <c r="K418">
        <v>12</v>
      </c>
      <c r="L418">
        <v>0</v>
      </c>
      <c r="M418" s="9">
        <f>J418+(K418/20)+(L418/240)</f>
        <v>54.6</v>
      </c>
      <c r="N418" s="7">
        <f>M418/12</f>
        <v>4.55</v>
      </c>
      <c r="O418" s="7">
        <f>(27/G418)*N418</f>
        <v>2.9250000000000003</v>
      </c>
      <c r="P418" s="7">
        <f>(N418*20)/G418</f>
        <v>2.1666666666666665</v>
      </c>
      <c r="Q418" s="10">
        <f>P418*12</f>
        <v>26</v>
      </c>
      <c r="R418" s="5"/>
    </row>
    <row r="419" spans="7:18" ht="12.75">
      <c r="G419">
        <v>6</v>
      </c>
      <c r="H419" t="s">
        <v>226</v>
      </c>
      <c r="J419">
        <v>7</v>
      </c>
      <c r="K419">
        <v>16</v>
      </c>
      <c r="L419">
        <v>0</v>
      </c>
      <c r="M419" s="9">
        <f>J419+(K419/20)+(L419/240)</f>
        <v>7.8</v>
      </c>
      <c r="N419" s="7">
        <f>M419/12</f>
        <v>0.65</v>
      </c>
      <c r="O419" s="7">
        <f>(27/G419)*N419</f>
        <v>2.9250000000000003</v>
      </c>
      <c r="P419" s="7">
        <f>(N419*20)/G419</f>
        <v>2.1666666666666665</v>
      </c>
      <c r="Q419" s="10">
        <f>P419*12</f>
        <v>26</v>
      </c>
      <c r="R419" s="5"/>
    </row>
    <row r="420" spans="13:17" ht="12.75">
      <c r="M420" s="9"/>
      <c r="N420" s="7"/>
      <c r="O420" s="7"/>
      <c r="P420" s="7"/>
      <c r="Q420" s="10"/>
    </row>
    <row r="421" spans="1:18" ht="12.75">
      <c r="A421" s="15">
        <v>33232</v>
      </c>
      <c r="B421" s="1" t="s">
        <v>179</v>
      </c>
      <c r="C421" s="1" t="s">
        <v>82</v>
      </c>
      <c r="D421" s="25">
        <v>737</v>
      </c>
      <c r="G421">
        <v>6</v>
      </c>
      <c r="H421" t="s">
        <v>226</v>
      </c>
      <c r="J421">
        <v>8</v>
      </c>
      <c r="K421">
        <v>8</v>
      </c>
      <c r="L421">
        <v>0</v>
      </c>
      <c r="M421" s="9">
        <f>J421+(K421/20)+(L421/240)</f>
        <v>8.4</v>
      </c>
      <c r="N421" s="7">
        <f>M421/12</f>
        <v>0.7000000000000001</v>
      </c>
      <c r="O421" s="7">
        <f>(27/G421)*N421</f>
        <v>3.1500000000000004</v>
      </c>
      <c r="P421" s="7">
        <f>(N421*20)/G421</f>
        <v>2.3333333333333335</v>
      </c>
      <c r="Q421" s="10">
        <f>P421*12</f>
        <v>28</v>
      </c>
      <c r="R421" s="5"/>
    </row>
    <row r="422" spans="7:18" ht="12.75">
      <c r="G422">
        <v>48</v>
      </c>
      <c r="H422" t="s">
        <v>226</v>
      </c>
      <c r="J422">
        <v>62</v>
      </c>
      <c r="K422">
        <v>8</v>
      </c>
      <c r="L422">
        <v>0</v>
      </c>
      <c r="M422" s="9">
        <f>J422+(K422/20)+(L422/240)</f>
        <v>62.4</v>
      </c>
      <c r="N422" s="7">
        <f>M422/12</f>
        <v>5.2</v>
      </c>
      <c r="O422" s="7">
        <f>(27/G422)*N422</f>
        <v>2.9250000000000003</v>
      </c>
      <c r="P422" s="7">
        <f>(N422*20)/G422</f>
        <v>2.1666666666666665</v>
      </c>
      <c r="Q422" s="10">
        <f>P422*12</f>
        <v>26</v>
      </c>
      <c r="R422" s="5"/>
    </row>
    <row r="423" spans="7:18" ht="12.75">
      <c r="G423">
        <v>6</v>
      </c>
      <c r="H423" t="s">
        <v>226</v>
      </c>
      <c r="J423">
        <v>8</v>
      </c>
      <c r="K423">
        <v>8</v>
      </c>
      <c r="L423">
        <v>0</v>
      </c>
      <c r="M423" s="9">
        <f>J423+(K423/20)+(L423/240)</f>
        <v>8.4</v>
      </c>
      <c r="N423" s="7">
        <f>M423/12</f>
        <v>0.7000000000000001</v>
      </c>
      <c r="O423" s="7">
        <f>(27/G423)*N423</f>
        <v>3.1500000000000004</v>
      </c>
      <c r="P423" s="7">
        <f>(N423*20)/G423</f>
        <v>2.3333333333333335</v>
      </c>
      <c r="Q423" s="10">
        <f>P423*12</f>
        <v>28</v>
      </c>
      <c r="R423" s="5"/>
    </row>
    <row r="424" spans="7:17" ht="12.75">
      <c r="G424">
        <v>6</v>
      </c>
      <c r="H424" t="s">
        <v>226</v>
      </c>
      <c r="J424">
        <v>7</v>
      </c>
      <c r="K424">
        <v>16</v>
      </c>
      <c r="L424">
        <v>0</v>
      </c>
      <c r="M424" s="9">
        <f>J424+(K424/20)+(L424/240)</f>
        <v>7.8</v>
      </c>
      <c r="N424" s="7">
        <f>M424/12</f>
        <v>0.65</v>
      </c>
      <c r="O424" s="7">
        <f>(27/G424)*N424</f>
        <v>2.9250000000000003</v>
      </c>
      <c r="P424" s="7">
        <f>(N424*20)/G424</f>
        <v>2.1666666666666665</v>
      </c>
      <c r="Q424" s="10">
        <f>P424*12</f>
        <v>26</v>
      </c>
    </row>
    <row r="425" spans="13:17" ht="12.75">
      <c r="M425" s="9"/>
      <c r="N425" s="7"/>
      <c r="O425" s="7"/>
      <c r="P425" s="7"/>
      <c r="Q425" s="10"/>
    </row>
    <row r="426" spans="1:17" ht="12.75">
      <c r="A426" s="15" t="s">
        <v>230</v>
      </c>
      <c r="B426" s="1" t="s">
        <v>180</v>
      </c>
      <c r="C426" s="1" t="s">
        <v>83</v>
      </c>
      <c r="D426" s="25"/>
      <c r="M426" s="9"/>
      <c r="N426" s="7"/>
      <c r="O426" s="7"/>
      <c r="P426" s="7"/>
      <c r="Q426" s="10"/>
    </row>
    <row r="427" spans="13:17" ht="12.75">
      <c r="M427" s="9"/>
      <c r="N427" s="7"/>
      <c r="O427" s="7"/>
      <c r="P427" s="7"/>
      <c r="Q427" s="10"/>
    </row>
    <row r="428" spans="1:17" ht="12.75">
      <c r="A428" s="15">
        <v>33233</v>
      </c>
      <c r="B428" s="1" t="s">
        <v>181</v>
      </c>
      <c r="C428" s="1" t="s">
        <v>84</v>
      </c>
      <c r="D428" s="25">
        <v>738</v>
      </c>
      <c r="G428">
        <v>21</v>
      </c>
      <c r="H428" t="s">
        <v>226</v>
      </c>
      <c r="J428">
        <v>29</v>
      </c>
      <c r="K428">
        <v>8</v>
      </c>
      <c r="L428">
        <v>0</v>
      </c>
      <c r="M428" s="9">
        <f>J428+(K428/20)+(L428/240)</f>
        <v>29.4</v>
      </c>
      <c r="N428" s="7">
        <f>M428/12</f>
        <v>2.4499999999999997</v>
      </c>
      <c r="O428" s="7">
        <f>(27/G428)*N428</f>
        <v>3.15</v>
      </c>
      <c r="P428" s="7">
        <f>(N428*20)/G428</f>
        <v>2.333333333333333</v>
      </c>
      <c r="Q428" s="10">
        <f>P428*12</f>
        <v>27.999999999999996</v>
      </c>
    </row>
    <row r="429" spans="7:17" ht="12.75">
      <c r="G429">
        <v>42</v>
      </c>
      <c r="H429" t="s">
        <v>226</v>
      </c>
      <c r="J429">
        <v>54</v>
      </c>
      <c r="K429">
        <v>12</v>
      </c>
      <c r="M429" s="9">
        <f>J429+(K429/20)+(L429/240)</f>
        <v>54.6</v>
      </c>
      <c r="N429" s="7">
        <f>M429/12</f>
        <v>4.55</v>
      </c>
      <c r="O429" s="7">
        <f>(27/G429)*N429</f>
        <v>2.9250000000000003</v>
      </c>
      <c r="P429" s="7">
        <f>(N429*20)/G429</f>
        <v>2.1666666666666665</v>
      </c>
      <c r="Q429" s="10">
        <f>P429*12</f>
        <v>26</v>
      </c>
    </row>
    <row r="430" spans="7:17" ht="12.75">
      <c r="G430">
        <v>6</v>
      </c>
      <c r="H430" t="s">
        <v>226</v>
      </c>
      <c r="J430">
        <v>8</v>
      </c>
      <c r="K430">
        <v>8</v>
      </c>
      <c r="L430">
        <v>0</v>
      </c>
      <c r="M430" s="9">
        <f>J430+(K430/20)+(L430/240)</f>
        <v>8.4</v>
      </c>
      <c r="N430" s="7">
        <f>M430/12</f>
        <v>0.7000000000000001</v>
      </c>
      <c r="O430" s="7">
        <f>(27/G430)*N430</f>
        <v>3.1500000000000004</v>
      </c>
      <c r="P430" s="7">
        <f>(N430*20)/G430</f>
        <v>2.3333333333333335</v>
      </c>
      <c r="Q430" s="10">
        <f>P430*12</f>
        <v>28</v>
      </c>
    </row>
    <row r="431" spans="13:17" ht="12.75">
      <c r="M431" s="9"/>
      <c r="N431" s="7"/>
      <c r="O431" s="7"/>
      <c r="P431" s="7"/>
      <c r="Q431" s="10"/>
    </row>
    <row r="432" spans="1:18" ht="12.75">
      <c r="A432" s="15">
        <v>33234</v>
      </c>
      <c r="B432" s="1" t="s">
        <v>182</v>
      </c>
      <c r="C432" s="1" t="s">
        <v>85</v>
      </c>
      <c r="D432" s="25">
        <v>738</v>
      </c>
      <c r="G432">
        <v>28</v>
      </c>
      <c r="H432" t="s">
        <v>226</v>
      </c>
      <c r="J432">
        <v>39</v>
      </c>
      <c r="K432">
        <v>4</v>
      </c>
      <c r="L432">
        <v>0</v>
      </c>
      <c r="M432" s="9">
        <f>J432+(K432/20)+(L432/240)</f>
        <v>39.2</v>
      </c>
      <c r="N432" s="7">
        <f>M432/12</f>
        <v>3.266666666666667</v>
      </c>
      <c r="O432" s="7">
        <f>(27/G432)*N432</f>
        <v>3.1500000000000004</v>
      </c>
      <c r="P432" s="7">
        <f>(N432*20)/G432</f>
        <v>2.3333333333333335</v>
      </c>
      <c r="Q432" s="10">
        <f>P432*12</f>
        <v>28</v>
      </c>
      <c r="R432" s="5"/>
    </row>
    <row r="433" spans="7:17" ht="12.75">
      <c r="G433">
        <v>12</v>
      </c>
      <c r="H433" t="s">
        <v>226</v>
      </c>
      <c r="J433">
        <v>16</v>
      </c>
      <c r="K433">
        <v>16</v>
      </c>
      <c r="L433">
        <v>0</v>
      </c>
      <c r="M433" s="9">
        <f>J433+(K433/20)+(L433/240)</f>
        <v>16.8</v>
      </c>
      <c r="N433" s="7">
        <f>M433/12</f>
        <v>1.4000000000000001</v>
      </c>
      <c r="O433" s="7">
        <f>(27/G433)*N433</f>
        <v>3.1500000000000004</v>
      </c>
      <c r="P433" s="7">
        <f>(N433*20)/G433</f>
        <v>2.3333333333333335</v>
      </c>
      <c r="Q433" s="10">
        <f>P433*12</f>
        <v>28</v>
      </c>
    </row>
    <row r="434" spans="7:17" ht="12.75">
      <c r="G434">
        <v>48</v>
      </c>
      <c r="H434" t="s">
        <v>226</v>
      </c>
      <c r="J434">
        <v>62</v>
      </c>
      <c r="K434">
        <v>8</v>
      </c>
      <c r="L434">
        <v>0</v>
      </c>
      <c r="M434" s="9">
        <f>J434+(K434/20)+(L434/240)</f>
        <v>62.4</v>
      </c>
      <c r="N434" s="7">
        <f>M434/12</f>
        <v>5.2</v>
      </c>
      <c r="O434" s="7">
        <f>(27/G434)*N434</f>
        <v>2.9250000000000003</v>
      </c>
      <c r="P434" s="7">
        <f>(N434*20)/G434</f>
        <v>2.1666666666666665</v>
      </c>
      <c r="Q434" s="10">
        <f>P434*12</f>
        <v>26</v>
      </c>
    </row>
    <row r="435" spans="13:17" ht="12.75">
      <c r="M435" s="9"/>
      <c r="N435" s="7"/>
      <c r="O435" s="7"/>
      <c r="P435" s="7"/>
      <c r="Q435" s="10"/>
    </row>
    <row r="436" spans="1:18" ht="12.75">
      <c r="A436" s="15">
        <v>33235</v>
      </c>
      <c r="B436" s="1" t="s">
        <v>183</v>
      </c>
      <c r="C436" s="1" t="s">
        <v>86</v>
      </c>
      <c r="D436" s="25">
        <v>738</v>
      </c>
      <c r="G436">
        <v>28</v>
      </c>
      <c r="H436" t="s">
        <v>226</v>
      </c>
      <c r="J436">
        <v>39</v>
      </c>
      <c r="K436">
        <v>4</v>
      </c>
      <c r="L436">
        <v>0</v>
      </c>
      <c r="M436" s="9">
        <f>J436+(K436/20)+(L436/240)</f>
        <v>39.2</v>
      </c>
      <c r="N436" s="7">
        <f>M436/12</f>
        <v>3.266666666666667</v>
      </c>
      <c r="O436" s="7">
        <f>(27/G436)*N436</f>
        <v>3.1500000000000004</v>
      </c>
      <c r="P436" s="7">
        <f>(N436*20)/G436</f>
        <v>2.3333333333333335</v>
      </c>
      <c r="Q436" s="10">
        <f>P436*12</f>
        <v>28</v>
      </c>
      <c r="R436" s="5"/>
    </row>
    <row r="437" spans="7:18" ht="12.75">
      <c r="G437">
        <v>12</v>
      </c>
      <c r="H437" t="s">
        <v>226</v>
      </c>
      <c r="J437">
        <v>16</v>
      </c>
      <c r="K437">
        <v>16</v>
      </c>
      <c r="L437">
        <v>0</v>
      </c>
      <c r="M437" s="9">
        <f>J437+(K437/20)+(L437/240)</f>
        <v>16.8</v>
      </c>
      <c r="N437" s="7">
        <f>M437/12</f>
        <v>1.4000000000000001</v>
      </c>
      <c r="O437" s="7">
        <f>(27/G437)*N437</f>
        <v>3.1500000000000004</v>
      </c>
      <c r="P437" s="7">
        <f>(N437*20)/G437</f>
        <v>2.3333333333333335</v>
      </c>
      <c r="Q437" s="10">
        <f>P437*12</f>
        <v>28</v>
      </c>
      <c r="R437" s="5"/>
    </row>
    <row r="438" spans="7:18" ht="12.75">
      <c r="G438">
        <v>48</v>
      </c>
      <c r="H438" t="s">
        <v>226</v>
      </c>
      <c r="J438">
        <v>62</v>
      </c>
      <c r="K438">
        <v>8</v>
      </c>
      <c r="L438">
        <v>0</v>
      </c>
      <c r="M438" s="9">
        <f>J438+(K438/20)+(L438/240)</f>
        <v>62.4</v>
      </c>
      <c r="N438" s="7">
        <f>M438/12</f>
        <v>5.2</v>
      </c>
      <c r="O438" s="7">
        <f>(27/G438)*N438</f>
        <v>2.9250000000000003</v>
      </c>
      <c r="P438" s="7">
        <f>(N438*20)/G438</f>
        <v>2.1666666666666665</v>
      </c>
      <c r="Q438" s="10">
        <f>P438*12</f>
        <v>26</v>
      </c>
      <c r="R438" s="5"/>
    </row>
    <row r="439" spans="13:17" ht="12.75">
      <c r="M439" s="9"/>
      <c r="N439" s="7"/>
      <c r="O439" s="7"/>
      <c r="P439" s="7"/>
      <c r="Q439" s="10"/>
    </row>
    <row r="440" spans="1:17" ht="12.75">
      <c r="A440" s="15">
        <v>33236</v>
      </c>
      <c r="B440" s="1" t="s">
        <v>184</v>
      </c>
      <c r="C440" s="1" t="s">
        <v>87</v>
      </c>
      <c r="D440" s="25">
        <v>738</v>
      </c>
      <c r="G440">
        <v>28</v>
      </c>
      <c r="H440" t="s">
        <v>226</v>
      </c>
      <c r="J440">
        <v>39</v>
      </c>
      <c r="K440">
        <v>4</v>
      </c>
      <c r="L440">
        <v>0</v>
      </c>
      <c r="M440" s="9">
        <f>J440+(K440/20)+(L440/240)</f>
        <v>39.2</v>
      </c>
      <c r="N440" s="7">
        <f>M440/12</f>
        <v>3.266666666666667</v>
      </c>
      <c r="O440" s="7">
        <f>(27/G440)*N440</f>
        <v>3.1500000000000004</v>
      </c>
      <c r="P440" s="7">
        <f>(N440*20)/G440</f>
        <v>2.3333333333333335</v>
      </c>
      <c r="Q440" s="10">
        <f>P440*12</f>
        <v>28</v>
      </c>
    </row>
    <row r="441" spans="7:17" ht="12.75">
      <c r="G441">
        <v>12</v>
      </c>
      <c r="H441" t="s">
        <v>226</v>
      </c>
      <c r="J441">
        <v>16</v>
      </c>
      <c r="K441">
        <v>16</v>
      </c>
      <c r="L441">
        <v>0</v>
      </c>
      <c r="M441" s="9">
        <f>J441+(K441/20)+(L441/240)</f>
        <v>16.8</v>
      </c>
      <c r="N441" s="7">
        <f>M441/12</f>
        <v>1.4000000000000001</v>
      </c>
      <c r="O441" s="7">
        <f>(27/G441)*N441</f>
        <v>3.1500000000000004</v>
      </c>
      <c r="P441" s="7">
        <f>(N441*20)/G441</f>
        <v>2.3333333333333335</v>
      </c>
      <c r="Q441" s="10">
        <f>P441*12</f>
        <v>28</v>
      </c>
    </row>
    <row r="442" spans="7:17" ht="12.75">
      <c r="G442">
        <v>48</v>
      </c>
      <c r="H442" t="s">
        <v>226</v>
      </c>
      <c r="J442">
        <v>62</v>
      </c>
      <c r="K442">
        <v>8</v>
      </c>
      <c r="L442">
        <v>0</v>
      </c>
      <c r="M442" s="9">
        <f>J442+(K442/20)+(L442/240)</f>
        <v>62.4</v>
      </c>
      <c r="N442" s="7">
        <f>M442/12</f>
        <v>5.2</v>
      </c>
      <c r="O442" s="7">
        <f>(27/G442)*N442</f>
        <v>2.9250000000000003</v>
      </c>
      <c r="P442" s="7">
        <f>(N442*20)/G442</f>
        <v>2.1666666666666665</v>
      </c>
      <c r="Q442" s="10">
        <f>P442*12</f>
        <v>26</v>
      </c>
    </row>
    <row r="443" spans="13:17" ht="12.75">
      <c r="M443" s="9"/>
      <c r="N443" s="7"/>
      <c r="O443" s="7"/>
      <c r="P443" s="7"/>
      <c r="Q443" s="10"/>
    </row>
    <row r="444" spans="1:18" ht="12.75">
      <c r="A444" s="15">
        <v>33237</v>
      </c>
      <c r="B444" s="1" t="s">
        <v>185</v>
      </c>
      <c r="C444" s="1" t="s">
        <v>88</v>
      </c>
      <c r="D444" s="25">
        <v>738</v>
      </c>
      <c r="G444">
        <v>28</v>
      </c>
      <c r="H444" t="s">
        <v>226</v>
      </c>
      <c r="J444">
        <v>39</v>
      </c>
      <c r="K444">
        <v>4</v>
      </c>
      <c r="L444">
        <v>0</v>
      </c>
      <c r="M444" s="9">
        <f>J444+(K444/20)+(L444/240)</f>
        <v>39.2</v>
      </c>
      <c r="N444" s="7">
        <f>M444/12</f>
        <v>3.266666666666667</v>
      </c>
      <c r="O444" s="7">
        <f>(27/G444)*N444</f>
        <v>3.1500000000000004</v>
      </c>
      <c r="P444" s="7">
        <f>(N444*20)/G444</f>
        <v>2.3333333333333335</v>
      </c>
      <c r="Q444" s="10">
        <f>P444*12</f>
        <v>28</v>
      </c>
      <c r="R444" s="5"/>
    </row>
    <row r="445" spans="7:18" ht="12.75">
      <c r="G445">
        <v>12</v>
      </c>
      <c r="H445" t="s">
        <v>226</v>
      </c>
      <c r="J445">
        <v>16</v>
      </c>
      <c r="K445">
        <v>16</v>
      </c>
      <c r="L445">
        <v>0</v>
      </c>
      <c r="M445" s="9">
        <f>J445+(K445/20)+(L445/240)</f>
        <v>16.8</v>
      </c>
      <c r="N445" s="7">
        <f>M445/12</f>
        <v>1.4000000000000001</v>
      </c>
      <c r="O445" s="7">
        <f>(27/G445)*N445</f>
        <v>3.1500000000000004</v>
      </c>
      <c r="P445" s="7">
        <f>(N445*20)/G445</f>
        <v>2.3333333333333335</v>
      </c>
      <c r="Q445" s="10">
        <f>P445*12</f>
        <v>28</v>
      </c>
      <c r="R445" s="5"/>
    </row>
    <row r="446" spans="7:18" ht="12.75">
      <c r="G446">
        <v>48</v>
      </c>
      <c r="H446" t="s">
        <v>226</v>
      </c>
      <c r="J446">
        <v>62</v>
      </c>
      <c r="K446">
        <v>8</v>
      </c>
      <c r="L446">
        <v>0</v>
      </c>
      <c r="M446" s="9">
        <f>J446+(K446/20)+(L446/240)</f>
        <v>62.4</v>
      </c>
      <c r="N446" s="7">
        <f>M446/12</f>
        <v>5.2</v>
      </c>
      <c r="O446" s="7">
        <f>(27/G446)*N446</f>
        <v>2.9250000000000003</v>
      </c>
      <c r="P446" s="7">
        <f>(N446*20)/G446</f>
        <v>2.1666666666666665</v>
      </c>
      <c r="Q446" s="10">
        <f>P446*12</f>
        <v>26</v>
      </c>
      <c r="R446" s="5"/>
    </row>
    <row r="447" ht="12.75">
      <c r="O447" s="7"/>
    </row>
    <row r="448" spans="1:18" ht="12.75">
      <c r="A448" s="15">
        <v>33238</v>
      </c>
      <c r="B448" s="1" t="s">
        <v>186</v>
      </c>
      <c r="C448" s="1" t="s">
        <v>89</v>
      </c>
      <c r="D448" s="25">
        <v>738</v>
      </c>
      <c r="G448">
        <v>28</v>
      </c>
      <c r="H448" t="s">
        <v>226</v>
      </c>
      <c r="J448">
        <v>39</v>
      </c>
      <c r="K448">
        <v>4</v>
      </c>
      <c r="L448">
        <v>0</v>
      </c>
      <c r="M448" s="9">
        <f>J448+(K448/20)+(L448/240)</f>
        <v>39.2</v>
      </c>
      <c r="N448" s="7">
        <f>M448/12</f>
        <v>3.266666666666667</v>
      </c>
      <c r="O448" s="7">
        <f>(27/G448)*N448</f>
        <v>3.1500000000000004</v>
      </c>
      <c r="P448" s="7">
        <f>(N448*20)/G448</f>
        <v>2.3333333333333335</v>
      </c>
      <c r="Q448" s="10">
        <f>P448*12</f>
        <v>28</v>
      </c>
      <c r="R448" s="5"/>
    </row>
    <row r="449" spans="7:18" ht="12.75">
      <c r="G449">
        <v>12</v>
      </c>
      <c r="H449" t="s">
        <v>226</v>
      </c>
      <c r="J449">
        <v>16</v>
      </c>
      <c r="K449">
        <v>16</v>
      </c>
      <c r="L449">
        <v>0</v>
      </c>
      <c r="M449" s="9">
        <f>J449+(K449/20)+(L449/240)</f>
        <v>16.8</v>
      </c>
      <c r="N449" s="7">
        <f>M449/12</f>
        <v>1.4000000000000001</v>
      </c>
      <c r="O449" s="7">
        <f>(27/G449)*N449</f>
        <v>3.1500000000000004</v>
      </c>
      <c r="P449" s="7">
        <f>(N449*20)/G449</f>
        <v>2.3333333333333335</v>
      </c>
      <c r="Q449" s="10">
        <f>P449*12</f>
        <v>28</v>
      </c>
      <c r="R449" s="5"/>
    </row>
    <row r="450" spans="7:18" ht="12.75">
      <c r="G450">
        <v>48</v>
      </c>
      <c r="H450" t="s">
        <v>226</v>
      </c>
      <c r="J450">
        <v>62</v>
      </c>
      <c r="K450">
        <v>8</v>
      </c>
      <c r="L450">
        <v>0</v>
      </c>
      <c r="M450" s="9">
        <f>J450+(K450/20)+(L450/240)</f>
        <v>62.4</v>
      </c>
      <c r="N450" s="7">
        <f>M450/12</f>
        <v>5.2</v>
      </c>
      <c r="O450" s="7">
        <f>(27/G450)*N450</f>
        <v>2.9250000000000003</v>
      </c>
      <c r="P450" s="7">
        <f>(N450*20)/G450</f>
        <v>2.1666666666666665</v>
      </c>
      <c r="Q450" s="10">
        <f>P450*12</f>
        <v>26</v>
      </c>
      <c r="R450" s="5"/>
    </row>
    <row r="451" spans="13:17" ht="12.75">
      <c r="M451" s="9"/>
      <c r="N451" s="7"/>
      <c r="O451" s="7"/>
      <c r="P451" s="7"/>
      <c r="Q451" s="10"/>
    </row>
    <row r="452" spans="1:18" ht="12.75">
      <c r="A452" s="1" t="s">
        <v>230</v>
      </c>
      <c r="B452" s="1" t="s">
        <v>187</v>
      </c>
      <c r="C452" s="1" t="s">
        <v>90</v>
      </c>
      <c r="D452" s="26"/>
      <c r="M452" s="5"/>
      <c r="N452" s="7"/>
      <c r="O452" s="7"/>
      <c r="P452" s="7"/>
      <c r="Q452" s="10"/>
      <c r="R452" s="5"/>
    </row>
    <row r="453" spans="4:18" ht="12.75">
      <c r="D453" s="26"/>
      <c r="M453" s="5"/>
      <c r="N453" s="7"/>
      <c r="O453" s="7"/>
      <c r="P453" s="7"/>
      <c r="Q453" s="10"/>
      <c r="R453" s="5"/>
    </row>
    <row r="454" spans="1:18" ht="12.75">
      <c r="A454" s="15">
        <v>33239</v>
      </c>
      <c r="B454" s="1" t="s">
        <v>188</v>
      </c>
      <c r="C454" s="1" t="s">
        <v>91</v>
      </c>
      <c r="D454" s="25">
        <v>738</v>
      </c>
      <c r="G454">
        <v>28</v>
      </c>
      <c r="H454" t="s">
        <v>226</v>
      </c>
      <c r="J454">
        <v>39</v>
      </c>
      <c r="K454">
        <v>4</v>
      </c>
      <c r="L454">
        <v>0</v>
      </c>
      <c r="M454" s="9">
        <f>J454+(K454/20)+(L454/240)</f>
        <v>39.2</v>
      </c>
      <c r="N454" s="7">
        <f>M454/12</f>
        <v>3.266666666666667</v>
      </c>
      <c r="O454" s="7">
        <f>(27/G454)*N454</f>
        <v>3.1500000000000004</v>
      </c>
      <c r="P454" s="7">
        <f>(N454*20)/G454</f>
        <v>2.3333333333333335</v>
      </c>
      <c r="Q454" s="10">
        <f>P454*12</f>
        <v>28</v>
      </c>
      <c r="R454" s="5"/>
    </row>
    <row r="455" spans="7:18" ht="12.75">
      <c r="G455">
        <v>12</v>
      </c>
      <c r="H455" t="s">
        <v>226</v>
      </c>
      <c r="J455">
        <v>16</v>
      </c>
      <c r="K455">
        <v>16</v>
      </c>
      <c r="L455">
        <v>0</v>
      </c>
      <c r="M455" s="9">
        <f>J455+(K455/20)+(L455/240)</f>
        <v>16.8</v>
      </c>
      <c r="N455" s="7">
        <f>M455/12</f>
        <v>1.4000000000000001</v>
      </c>
      <c r="O455" s="7">
        <f>(27/G455)*N455</f>
        <v>3.1500000000000004</v>
      </c>
      <c r="P455" s="7">
        <f>(N455*20)/G455</f>
        <v>2.3333333333333335</v>
      </c>
      <c r="Q455" s="10">
        <f>P455*12</f>
        <v>28</v>
      </c>
      <c r="R455" s="5"/>
    </row>
    <row r="456" spans="7:18" ht="12.75">
      <c r="G456">
        <v>48</v>
      </c>
      <c r="H456" t="s">
        <v>226</v>
      </c>
      <c r="J456">
        <v>62</v>
      </c>
      <c r="K456">
        <v>8</v>
      </c>
      <c r="L456">
        <v>0</v>
      </c>
      <c r="M456" s="9">
        <f>J456+(K456/20)+(L456/240)</f>
        <v>62.4</v>
      </c>
      <c r="N456" s="7">
        <f>M456/12</f>
        <v>5.2</v>
      </c>
      <c r="O456" s="7">
        <f>(27/G456)*N456</f>
        <v>2.9250000000000003</v>
      </c>
      <c r="P456" s="7">
        <f>(N456*20)/G456</f>
        <v>2.1666666666666665</v>
      </c>
      <c r="Q456" s="10">
        <f>P456*12</f>
        <v>26</v>
      </c>
      <c r="R456" s="5"/>
    </row>
    <row r="457" spans="13:17" ht="12.75">
      <c r="M457" s="9"/>
      <c r="N457" s="7"/>
      <c r="O457" s="7"/>
      <c r="P457" s="7"/>
      <c r="Q457" s="10"/>
    </row>
    <row r="458" spans="1:18" ht="12.75">
      <c r="A458" s="15">
        <v>33240</v>
      </c>
      <c r="B458" s="1" t="s">
        <v>189</v>
      </c>
      <c r="C458" s="1" t="s">
        <v>92</v>
      </c>
      <c r="D458" s="25">
        <v>738</v>
      </c>
      <c r="G458">
        <v>28</v>
      </c>
      <c r="H458" t="s">
        <v>226</v>
      </c>
      <c r="J458">
        <v>39</v>
      </c>
      <c r="K458">
        <v>4</v>
      </c>
      <c r="L458">
        <v>0</v>
      </c>
      <c r="M458" s="9">
        <f>J458+(K458/20)+(L458/240)</f>
        <v>39.2</v>
      </c>
      <c r="N458" s="7">
        <f>M458/12</f>
        <v>3.266666666666667</v>
      </c>
      <c r="O458" s="7">
        <f>(27/G458)*N458</f>
        <v>3.1500000000000004</v>
      </c>
      <c r="P458" s="7">
        <f>(N458*20)/G458</f>
        <v>2.3333333333333335</v>
      </c>
      <c r="Q458" s="10">
        <f>P458*12</f>
        <v>28</v>
      </c>
      <c r="R458" s="5"/>
    </row>
    <row r="459" spans="7:18" ht="12.75">
      <c r="G459">
        <v>12</v>
      </c>
      <c r="H459" t="s">
        <v>226</v>
      </c>
      <c r="J459">
        <v>16</v>
      </c>
      <c r="K459">
        <v>16</v>
      </c>
      <c r="L459">
        <v>0</v>
      </c>
      <c r="M459" s="9">
        <f>J459+(K459/20)+(L459/240)</f>
        <v>16.8</v>
      </c>
      <c r="N459" s="7">
        <f>M459/12</f>
        <v>1.4000000000000001</v>
      </c>
      <c r="O459" s="7">
        <f>(27/G459)*N459</f>
        <v>3.1500000000000004</v>
      </c>
      <c r="P459" s="7">
        <f>(N459*20)/G459</f>
        <v>2.3333333333333335</v>
      </c>
      <c r="Q459" s="10">
        <f>P459*12</f>
        <v>28</v>
      </c>
      <c r="R459" s="5"/>
    </row>
    <row r="460" spans="7:18" ht="12.75">
      <c r="G460">
        <v>48</v>
      </c>
      <c r="H460" t="s">
        <v>226</v>
      </c>
      <c r="J460">
        <v>62</v>
      </c>
      <c r="K460">
        <v>8</v>
      </c>
      <c r="L460">
        <v>0</v>
      </c>
      <c r="M460" s="9">
        <f>J460+(K460/20)+(L460/240)</f>
        <v>62.4</v>
      </c>
      <c r="N460" s="7">
        <f>M460/12</f>
        <v>5.2</v>
      </c>
      <c r="O460" s="7">
        <f>(27/G460)*N460</f>
        <v>2.9250000000000003</v>
      </c>
      <c r="P460" s="7">
        <f>(N460*20)/G460</f>
        <v>2.1666666666666665</v>
      </c>
      <c r="Q460" s="10">
        <f>P460*12</f>
        <v>26</v>
      </c>
      <c r="R460" s="5"/>
    </row>
    <row r="461" spans="13:17" ht="12.75">
      <c r="M461" s="9"/>
      <c r="N461" s="7"/>
      <c r="O461" s="7"/>
      <c r="P461" s="7"/>
      <c r="Q461" s="10"/>
    </row>
    <row r="462" spans="1:18" ht="12.75">
      <c r="A462" s="15">
        <v>33241</v>
      </c>
      <c r="B462" s="1" t="s">
        <v>190</v>
      </c>
      <c r="C462" s="1" t="s">
        <v>93</v>
      </c>
      <c r="D462" s="25">
        <v>738</v>
      </c>
      <c r="G462">
        <v>28</v>
      </c>
      <c r="H462" t="s">
        <v>226</v>
      </c>
      <c r="J462">
        <v>39</v>
      </c>
      <c r="K462">
        <v>4</v>
      </c>
      <c r="L462">
        <v>0</v>
      </c>
      <c r="M462" s="9">
        <f>J462+(K462/20)+(L462/240)</f>
        <v>39.2</v>
      </c>
      <c r="N462" s="7">
        <f>M462/12</f>
        <v>3.266666666666667</v>
      </c>
      <c r="O462" s="7">
        <f>(27/G462)*N462</f>
        <v>3.1500000000000004</v>
      </c>
      <c r="P462" s="7">
        <f>(N462*20)/G462</f>
        <v>2.3333333333333335</v>
      </c>
      <c r="Q462" s="10">
        <f>P462*12</f>
        <v>28</v>
      </c>
      <c r="R462" s="5"/>
    </row>
    <row r="463" spans="7:18" ht="12.75">
      <c r="G463">
        <v>12</v>
      </c>
      <c r="H463" t="s">
        <v>226</v>
      </c>
      <c r="J463">
        <v>16</v>
      </c>
      <c r="K463">
        <v>16</v>
      </c>
      <c r="L463">
        <v>0</v>
      </c>
      <c r="M463" s="9">
        <f>J463+(K463/20)+(L463/240)</f>
        <v>16.8</v>
      </c>
      <c r="N463" s="7">
        <f>M463/12</f>
        <v>1.4000000000000001</v>
      </c>
      <c r="O463" s="7">
        <f>(27/G463)*N463</f>
        <v>3.1500000000000004</v>
      </c>
      <c r="P463" s="7">
        <f>(N463*20)/G463</f>
        <v>2.3333333333333335</v>
      </c>
      <c r="Q463" s="10">
        <f>P463*12</f>
        <v>28</v>
      </c>
      <c r="R463" s="5"/>
    </row>
    <row r="464" spans="4:18" ht="12.75">
      <c r="D464" s="26"/>
      <c r="G464">
        <v>48</v>
      </c>
      <c r="H464" t="s">
        <v>226</v>
      </c>
      <c r="J464">
        <v>62</v>
      </c>
      <c r="K464">
        <v>8</v>
      </c>
      <c r="L464">
        <v>0</v>
      </c>
      <c r="M464" s="9">
        <f>J464+(K464/20)+(L464/240)</f>
        <v>62.4</v>
      </c>
      <c r="N464" s="7">
        <f>M464/12</f>
        <v>5.2</v>
      </c>
      <c r="O464" s="7">
        <f>(27/G464)*N464</f>
        <v>2.9250000000000003</v>
      </c>
      <c r="P464" s="7">
        <f>(N464*20)/G464</f>
        <v>2.1666666666666665</v>
      </c>
      <c r="Q464" s="10">
        <f>P464*12</f>
        <v>26</v>
      </c>
      <c r="R464" s="5"/>
    </row>
    <row r="465" spans="13:17" ht="12.75">
      <c r="M465" s="9"/>
      <c r="N465" s="7"/>
      <c r="O465" s="7"/>
      <c r="P465" s="7"/>
      <c r="Q465" s="10"/>
    </row>
    <row r="466" spans="1:18" ht="12.75">
      <c r="A466" s="15">
        <v>33242</v>
      </c>
      <c r="B466" s="1" t="s">
        <v>191</v>
      </c>
      <c r="C466" s="1" t="s">
        <v>94</v>
      </c>
      <c r="D466" s="25">
        <v>738</v>
      </c>
      <c r="G466">
        <v>28</v>
      </c>
      <c r="H466" t="s">
        <v>226</v>
      </c>
      <c r="J466">
        <v>39</v>
      </c>
      <c r="K466">
        <v>4</v>
      </c>
      <c r="L466">
        <v>0</v>
      </c>
      <c r="M466" s="9">
        <f>J466+(K466/20)+(L466/240)</f>
        <v>39.2</v>
      </c>
      <c r="N466" s="7">
        <f>M466/12</f>
        <v>3.266666666666667</v>
      </c>
      <c r="O466" s="7">
        <f>(27/G466)*N466</f>
        <v>3.1500000000000004</v>
      </c>
      <c r="P466" s="7">
        <f>(N466*20)/G466</f>
        <v>2.3333333333333335</v>
      </c>
      <c r="Q466" s="10">
        <f>P466*12</f>
        <v>28</v>
      </c>
      <c r="R466" s="5"/>
    </row>
    <row r="467" spans="7:18" ht="12.75">
      <c r="G467">
        <v>12</v>
      </c>
      <c r="H467" t="s">
        <v>226</v>
      </c>
      <c r="J467">
        <v>16</v>
      </c>
      <c r="K467">
        <v>16</v>
      </c>
      <c r="L467">
        <v>0</v>
      </c>
      <c r="M467" s="9">
        <f>J467+(K467/20)+(L467/240)</f>
        <v>16.8</v>
      </c>
      <c r="N467" s="7">
        <f>M467/12</f>
        <v>1.4000000000000001</v>
      </c>
      <c r="O467" s="7">
        <f>(27/G467)*N467</f>
        <v>3.1500000000000004</v>
      </c>
      <c r="P467" s="7">
        <f>(N467*20)/G467</f>
        <v>2.3333333333333335</v>
      </c>
      <c r="Q467" s="10">
        <f>P467*12</f>
        <v>28</v>
      </c>
      <c r="R467" s="5"/>
    </row>
    <row r="468" spans="7:18" ht="12.75">
      <c r="G468">
        <v>48</v>
      </c>
      <c r="H468" t="s">
        <v>226</v>
      </c>
      <c r="J468">
        <v>62</v>
      </c>
      <c r="K468">
        <v>8</v>
      </c>
      <c r="L468">
        <v>0</v>
      </c>
      <c r="M468" s="9">
        <f>J468+(K468/20)+(L468/240)</f>
        <v>62.4</v>
      </c>
      <c r="N468" s="7">
        <f>M468/12</f>
        <v>5.2</v>
      </c>
      <c r="O468" s="7">
        <f>(27/G468)*N468</f>
        <v>2.9250000000000003</v>
      </c>
      <c r="P468" s="7">
        <f>(N468*20)/G468</f>
        <v>2.1666666666666665</v>
      </c>
      <c r="Q468" s="10">
        <f>P468*12</f>
        <v>26</v>
      </c>
      <c r="R468" s="5"/>
    </row>
    <row r="469" spans="13:17" ht="12.75">
      <c r="M469" s="9"/>
      <c r="N469" s="7"/>
      <c r="O469" s="7"/>
      <c r="P469" s="7"/>
      <c r="Q469" s="10"/>
    </row>
    <row r="470" spans="1:18" ht="12.75">
      <c r="A470" s="15">
        <v>33243</v>
      </c>
      <c r="B470" s="1" t="s">
        <v>192</v>
      </c>
      <c r="C470" s="1" t="s">
        <v>95</v>
      </c>
      <c r="D470" s="25">
        <v>738</v>
      </c>
      <c r="G470">
        <v>28</v>
      </c>
      <c r="H470" t="s">
        <v>226</v>
      </c>
      <c r="J470">
        <v>39</v>
      </c>
      <c r="K470">
        <v>4</v>
      </c>
      <c r="L470">
        <v>0</v>
      </c>
      <c r="M470" s="9">
        <f>J470+(K470/20)+(L470/240)</f>
        <v>39.2</v>
      </c>
      <c r="N470" s="7">
        <f>M470/12</f>
        <v>3.266666666666667</v>
      </c>
      <c r="O470" s="7">
        <f>(27/G470)*N470</f>
        <v>3.1500000000000004</v>
      </c>
      <c r="P470" s="7">
        <f>(N470*20)/G470</f>
        <v>2.3333333333333335</v>
      </c>
      <c r="Q470" s="10">
        <f>P470*12</f>
        <v>28</v>
      </c>
      <c r="R470" s="5"/>
    </row>
    <row r="471" spans="7:18" ht="12.75">
      <c r="G471">
        <v>12</v>
      </c>
      <c r="H471" t="s">
        <v>226</v>
      </c>
      <c r="J471">
        <v>16</v>
      </c>
      <c r="K471">
        <v>16</v>
      </c>
      <c r="L471">
        <v>0</v>
      </c>
      <c r="M471" s="9">
        <f>J471+(K471/20)+(L471/240)</f>
        <v>16.8</v>
      </c>
      <c r="N471" s="7">
        <f>M471/12</f>
        <v>1.4000000000000001</v>
      </c>
      <c r="O471" s="7">
        <f>(27/G471)*N471</f>
        <v>3.1500000000000004</v>
      </c>
      <c r="P471" s="7">
        <f>(N471*20)/G471</f>
        <v>2.3333333333333335</v>
      </c>
      <c r="Q471" s="10">
        <f>P471*12</f>
        <v>28</v>
      </c>
      <c r="R471" s="5"/>
    </row>
    <row r="472" spans="7:18" ht="12.75">
      <c r="G472">
        <v>48</v>
      </c>
      <c r="H472" t="s">
        <v>226</v>
      </c>
      <c r="J472">
        <v>62</v>
      </c>
      <c r="K472">
        <v>8</v>
      </c>
      <c r="L472">
        <v>0</v>
      </c>
      <c r="M472" s="9">
        <f>J472+(K472/20)+(L472/240)</f>
        <v>62.4</v>
      </c>
      <c r="N472" s="7">
        <f>M472/12</f>
        <v>5.2</v>
      </c>
      <c r="O472" s="7">
        <f>(27/G472)*N472</f>
        <v>2.9250000000000003</v>
      </c>
      <c r="P472" s="7">
        <f>(N472*20)/G472</f>
        <v>2.1666666666666665</v>
      </c>
      <c r="Q472" s="10">
        <f>P472*12</f>
        <v>26</v>
      </c>
      <c r="R472" s="5"/>
    </row>
    <row r="473" spans="13:17" ht="12.75">
      <c r="M473" s="9"/>
      <c r="N473" s="7"/>
      <c r="O473" s="7"/>
      <c r="P473" s="7"/>
      <c r="Q473" s="10"/>
    </row>
    <row r="474" spans="1:18" ht="12.75">
      <c r="A474" s="15">
        <v>33244</v>
      </c>
      <c r="B474" s="1" t="s">
        <v>193</v>
      </c>
      <c r="C474" s="1" t="s">
        <v>96</v>
      </c>
      <c r="D474" s="25">
        <v>739</v>
      </c>
      <c r="G474">
        <v>28</v>
      </c>
      <c r="H474" t="s">
        <v>226</v>
      </c>
      <c r="J474">
        <v>39</v>
      </c>
      <c r="K474">
        <v>4</v>
      </c>
      <c r="L474">
        <v>0</v>
      </c>
      <c r="M474" s="9">
        <f>J474+(K474/20)+(L474/240)</f>
        <v>39.2</v>
      </c>
      <c r="N474" s="7">
        <f>M474/12</f>
        <v>3.266666666666667</v>
      </c>
      <c r="O474" s="7">
        <f>(27/G474)*N474</f>
        <v>3.1500000000000004</v>
      </c>
      <c r="P474" s="7">
        <f>(N474*20)/G474</f>
        <v>2.3333333333333335</v>
      </c>
      <c r="Q474" s="10">
        <f>P474*12</f>
        <v>28</v>
      </c>
      <c r="R474" s="5"/>
    </row>
    <row r="475" spans="7:18" ht="12.75">
      <c r="G475">
        <v>12</v>
      </c>
      <c r="H475" t="s">
        <v>226</v>
      </c>
      <c r="J475">
        <v>16</v>
      </c>
      <c r="K475">
        <v>16</v>
      </c>
      <c r="L475">
        <v>0</v>
      </c>
      <c r="M475" s="9">
        <f>J475+(K475/20)+(L475/240)</f>
        <v>16.8</v>
      </c>
      <c r="N475" s="7">
        <f>M475/12</f>
        <v>1.4000000000000001</v>
      </c>
      <c r="O475" s="7">
        <f>(27/G475)*N475</f>
        <v>3.1500000000000004</v>
      </c>
      <c r="P475" s="7">
        <f>(N475*20)/G475</f>
        <v>2.3333333333333335</v>
      </c>
      <c r="Q475" s="10">
        <f>P475*12</f>
        <v>28</v>
      </c>
      <c r="R475" s="5"/>
    </row>
    <row r="476" spans="7:18" ht="12.75">
      <c r="G476">
        <v>48</v>
      </c>
      <c r="H476" t="s">
        <v>226</v>
      </c>
      <c r="J476">
        <v>62</v>
      </c>
      <c r="K476">
        <v>8</v>
      </c>
      <c r="L476">
        <v>0</v>
      </c>
      <c r="M476" s="9">
        <f>J476+(K476/20)+(L476/240)</f>
        <v>62.4</v>
      </c>
      <c r="N476" s="7">
        <f>M476/12</f>
        <v>5.2</v>
      </c>
      <c r="O476" s="7">
        <f>(27/G476)*N476</f>
        <v>2.9250000000000003</v>
      </c>
      <c r="P476" s="7">
        <f>(N476*20)/G476</f>
        <v>2.1666666666666665</v>
      </c>
      <c r="Q476" s="10">
        <f>P476*12</f>
        <v>26</v>
      </c>
      <c r="R476" s="5"/>
    </row>
    <row r="477" spans="13:17" ht="12.75">
      <c r="M477" s="9"/>
      <c r="N477" s="7"/>
      <c r="O477" s="7"/>
      <c r="P477" s="7"/>
      <c r="Q477" s="10"/>
    </row>
    <row r="478" spans="1:17" ht="12.75">
      <c r="A478" s="15"/>
      <c r="B478" s="1"/>
      <c r="C478" s="1"/>
      <c r="D478" s="25"/>
      <c r="M478" s="9"/>
      <c r="N478" s="7"/>
      <c r="O478" s="7"/>
      <c r="P478" s="7"/>
      <c r="Q478" s="10"/>
    </row>
    <row r="479" spans="13:17" ht="12.75">
      <c r="M479" s="9"/>
      <c r="N479" s="7"/>
      <c r="O479" s="7"/>
      <c r="P479" s="7"/>
      <c r="Q479" s="10"/>
    </row>
    <row r="480" spans="13:17" ht="12.75">
      <c r="M480" s="9"/>
      <c r="N480" s="7"/>
      <c r="O480" s="7"/>
      <c r="P480" s="7"/>
      <c r="Q480" s="10"/>
    </row>
    <row r="481" spans="13:17" ht="12.75">
      <c r="M481" s="9"/>
      <c r="N481" s="7"/>
      <c r="O481" s="7"/>
      <c r="P481" s="7"/>
      <c r="Q481" s="10"/>
    </row>
    <row r="482" spans="13:17" ht="12.75">
      <c r="M482" s="9"/>
      <c r="N482" s="7"/>
      <c r="O482" s="7"/>
      <c r="P482" s="7"/>
      <c r="Q482" s="10"/>
    </row>
    <row r="483" spans="13:17" ht="12.75">
      <c r="M483" s="9"/>
      <c r="N483" s="7"/>
      <c r="O483" s="7"/>
      <c r="P483" s="7"/>
      <c r="Q483" s="10"/>
    </row>
    <row r="484" spans="13:17" ht="12.75">
      <c r="M484" s="9"/>
      <c r="N484" s="7"/>
      <c r="O484" s="7"/>
      <c r="P484" s="7"/>
      <c r="Q484" s="10"/>
    </row>
    <row r="485" spans="13:17" ht="12.75">
      <c r="M485" s="9"/>
      <c r="N485" s="7"/>
      <c r="O485" s="7"/>
      <c r="P485" s="7"/>
      <c r="Q485" s="10"/>
    </row>
    <row r="486" spans="13:17" ht="12.75">
      <c r="M486" s="9"/>
      <c r="N486" s="7"/>
      <c r="O486" s="7"/>
      <c r="P486" s="7"/>
      <c r="Q486" s="10"/>
    </row>
    <row r="487" spans="13:17" ht="12.75">
      <c r="M487" s="9"/>
      <c r="N487" s="7"/>
      <c r="O487" s="7"/>
      <c r="P487" s="7"/>
      <c r="Q487" s="10"/>
    </row>
    <row r="488" spans="13:17" ht="12.75">
      <c r="M488" s="9"/>
      <c r="N488" s="7"/>
      <c r="O488" s="7"/>
      <c r="P488" s="7"/>
      <c r="Q488" s="10"/>
    </row>
    <row r="489" spans="13:17" ht="12.75">
      <c r="M489" s="9"/>
      <c r="N489" s="7"/>
      <c r="O489" s="7"/>
      <c r="P489" s="7"/>
      <c r="Q489" s="10"/>
    </row>
    <row r="490" spans="13:17" ht="12.75">
      <c r="M490" s="9"/>
      <c r="N490" s="7"/>
      <c r="O490" s="7"/>
      <c r="P490" s="7"/>
      <c r="Q490" s="10"/>
    </row>
    <row r="491" spans="13:17" ht="12.75">
      <c r="M491" s="9"/>
      <c r="N491" s="7"/>
      <c r="O491" s="7"/>
      <c r="P491" s="7"/>
      <c r="Q491" s="10"/>
    </row>
    <row r="492" spans="13:17" ht="12.75">
      <c r="M492" s="9"/>
      <c r="N492" s="7"/>
      <c r="O492" s="7"/>
      <c r="P492" s="7"/>
      <c r="Q492" s="10"/>
    </row>
    <row r="493" spans="13:17" ht="12.75">
      <c r="M493" s="9"/>
      <c r="N493" s="7"/>
      <c r="O493" s="7"/>
      <c r="P493" s="7"/>
      <c r="Q493" s="10"/>
    </row>
    <row r="494" spans="13:17" ht="12.75">
      <c r="M494" s="9"/>
      <c r="N494" s="7"/>
      <c r="O494" s="7"/>
      <c r="P494" s="7"/>
      <c r="Q494" s="10"/>
    </row>
    <row r="495" spans="13:17" ht="12.75">
      <c r="M495" s="9"/>
      <c r="N495" s="7"/>
      <c r="O495" s="7"/>
      <c r="P495" s="7"/>
      <c r="Q495" s="10"/>
    </row>
    <row r="496" spans="13:17" ht="12.75">
      <c r="M496" s="9"/>
      <c r="N496" s="7"/>
      <c r="O496" s="7"/>
      <c r="P496" s="7"/>
      <c r="Q496" s="10"/>
    </row>
    <row r="497" spans="13:17" ht="12.75">
      <c r="M497" s="9"/>
      <c r="N497" s="7"/>
      <c r="O497" s="7"/>
      <c r="P497" s="7"/>
      <c r="Q497" s="10"/>
    </row>
    <row r="498" spans="13:17" ht="12.75">
      <c r="M498" s="9"/>
      <c r="N498" s="7"/>
      <c r="O498" s="7"/>
      <c r="P498" s="7"/>
      <c r="Q498" s="10"/>
    </row>
    <row r="499" spans="13:17" ht="12.75">
      <c r="M499" s="9"/>
      <c r="N499" s="7"/>
      <c r="O499" s="7"/>
      <c r="P499" s="7"/>
      <c r="Q499" s="10"/>
    </row>
    <row r="500" spans="13:17" ht="12.75">
      <c r="M500" s="9"/>
      <c r="N500" s="7"/>
      <c r="O500" s="7"/>
      <c r="P500" s="7"/>
      <c r="Q500" s="10"/>
    </row>
    <row r="501" spans="13:17" ht="12.75">
      <c r="M501" s="9"/>
      <c r="N501" s="7"/>
      <c r="O501" s="7"/>
      <c r="P501" s="7"/>
      <c r="Q501" s="10"/>
    </row>
    <row r="502" spans="13:17" ht="12.75">
      <c r="M502" s="9"/>
      <c r="N502" s="7"/>
      <c r="O502" s="7"/>
      <c r="P502" s="7"/>
      <c r="Q502" s="10"/>
    </row>
    <row r="503" spans="13:17" ht="12.75">
      <c r="M503" s="9"/>
      <c r="N503" s="7"/>
      <c r="O503" s="7"/>
      <c r="P503" s="7"/>
      <c r="Q503" s="10"/>
    </row>
    <row r="504" spans="13:17" ht="12.75">
      <c r="M504" s="9"/>
      <c r="N504" s="7"/>
      <c r="O504" s="7"/>
      <c r="P504" s="7"/>
      <c r="Q504" s="10"/>
    </row>
    <row r="505" spans="13:17" ht="12.75">
      <c r="M505" s="9"/>
      <c r="N505" s="7"/>
      <c r="O505" s="7"/>
      <c r="P505" s="7"/>
      <c r="Q505" s="10"/>
    </row>
    <row r="506" spans="13:17" ht="12.75">
      <c r="M506" s="9"/>
      <c r="N506" s="7"/>
      <c r="O506" s="7"/>
      <c r="P506" s="7"/>
      <c r="Q506" s="10"/>
    </row>
    <row r="507" spans="13:17" ht="12.75">
      <c r="M507" s="9"/>
      <c r="N507" s="7"/>
      <c r="O507" s="7"/>
      <c r="P507" s="7"/>
      <c r="Q507" s="10"/>
    </row>
    <row r="508" spans="13:17" ht="12.75">
      <c r="M508" s="9"/>
      <c r="N508" s="7"/>
      <c r="O508" s="7"/>
      <c r="P508" s="7"/>
      <c r="Q508" s="10"/>
    </row>
    <row r="509" spans="13:17" ht="12.75">
      <c r="M509" s="9"/>
      <c r="N509" s="7"/>
      <c r="O509" s="7"/>
      <c r="P509" s="7"/>
      <c r="Q509" s="10"/>
    </row>
    <row r="510" spans="13:17" ht="12.75">
      <c r="M510" s="9"/>
      <c r="N510" s="7"/>
      <c r="O510" s="7"/>
      <c r="P510" s="7"/>
      <c r="Q510" s="10"/>
    </row>
    <row r="511" spans="13:17" ht="12.75">
      <c r="M511" s="9"/>
      <c r="N511" s="7"/>
      <c r="O511" s="7"/>
      <c r="P511" s="7"/>
      <c r="Q511" s="10"/>
    </row>
    <row r="512" spans="13:17" ht="12.75">
      <c r="M512" s="9"/>
      <c r="N512" s="7"/>
      <c r="O512" s="7"/>
      <c r="P512" s="7"/>
      <c r="Q512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